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25" windowWidth="15480" windowHeight="11640" tabRatio="914" activeTab="1"/>
  </bookViews>
  <sheets>
    <sheet name="címrend" sheetId="41" r:id="rId1"/>
    <sheet name="össz" sheetId="24" r:id="rId2"/>
    <sheet name="ÖNK" sheetId="21" r:id="rId3"/>
    <sheet name="ovi" sheetId="23" r:id="rId4"/>
    <sheet name="Felhalmozás" sheetId="14" r:id="rId5"/>
    <sheet name="létszám" sheetId="42" r:id="rId6"/>
    <sheet name="eu" sheetId="43" r:id="rId7"/>
    <sheet name="ktett" sheetId="44" r:id="rId8"/>
    <sheet name="többéves" sheetId="45" r:id="rId9"/>
  </sheets>
  <definedNames>
    <definedName name="_xlnm._FilterDatabase" localSheetId="4" hidden="1">Felhalmozás!$A$5:$J$7</definedName>
    <definedName name="_xlnm._FilterDatabase" localSheetId="3" hidden="1">ovi!$A$2:$I$622</definedName>
    <definedName name="_xlnm._FilterDatabase" localSheetId="2" hidden="1">ÖNK!$A$2:$T$621</definedName>
    <definedName name="_xlnm._FilterDatabase" localSheetId="1" hidden="1">össz!$A$2:$R$630</definedName>
    <definedName name="_xlnm.Print_Titles" localSheetId="4">Felhalmozás!$2:$4</definedName>
    <definedName name="_xlnm.Print_Titles" localSheetId="2">ÖNK!$1:$2</definedName>
    <definedName name="_xlnm.Print_Titles" localSheetId="1">össz!$1:$2</definedName>
    <definedName name="_xlnm.Print_Area" localSheetId="0">címrend!$A$1:$C$10</definedName>
    <definedName name="_xlnm.Print_Area" localSheetId="6">eu!$A$1:$C$10</definedName>
    <definedName name="_xlnm.Print_Area" localSheetId="4">Felhalmozás!$A$1:$G$17</definedName>
    <definedName name="_xlnm.Print_Area" localSheetId="5">létszám!$A$1:$E$10</definedName>
    <definedName name="_xlnm.Print_Area" localSheetId="3">ovi!$A$1:$E$588</definedName>
    <definedName name="_xlnm.Print_Area" localSheetId="2">ÖNK!$A$1:$D$587</definedName>
    <definedName name="_xlnm.Print_Area" localSheetId="1">össz!$A$1:$D$586</definedName>
  </definedNames>
  <calcPr calcId="125725"/>
</workbook>
</file>

<file path=xl/calcChain.xml><?xml version="1.0" encoding="utf-8"?>
<calcChain xmlns="http://schemas.openxmlformats.org/spreadsheetml/2006/main">
  <c r="D609" i="24"/>
  <c r="D602"/>
  <c r="D619"/>
  <c r="D606"/>
  <c r="E3"/>
  <c r="E4"/>
  <c r="E5"/>
  <c r="E7"/>
  <c r="E8"/>
  <c r="E9"/>
  <c r="E10"/>
  <c r="E11"/>
  <c r="E12"/>
  <c r="E13"/>
  <c r="E14"/>
  <c r="E15"/>
  <c r="E16"/>
  <c r="E17"/>
  <c r="E22" s="1"/>
  <c r="E18"/>
  <c r="E21"/>
  <c r="E23"/>
  <c r="E24"/>
  <c r="E25"/>
  <c r="E26"/>
  <c r="E27"/>
  <c r="E28"/>
  <c r="E29"/>
  <c r="E30"/>
  <c r="E31"/>
  <c r="E46" s="1"/>
  <c r="E32"/>
  <c r="E33"/>
  <c r="E34"/>
  <c r="E35"/>
  <c r="E36"/>
  <c r="E37"/>
  <c r="E38"/>
  <c r="E39"/>
  <c r="E40"/>
  <c r="E41"/>
  <c r="E42"/>
  <c r="E43"/>
  <c r="E44"/>
  <c r="E45"/>
  <c r="E47"/>
  <c r="E48"/>
  <c r="E50"/>
  <c r="E52"/>
  <c r="E51" s="1"/>
  <c r="E54" s="1"/>
  <c r="E53"/>
  <c r="E56"/>
  <c r="E55" s="1"/>
  <c r="E57"/>
  <c r="E58"/>
  <c r="E59"/>
  <c r="E60"/>
  <c r="E63"/>
  <c r="E62" s="1"/>
  <c r="E64"/>
  <c r="E65"/>
  <c r="E66"/>
  <c r="E67"/>
  <c r="E70"/>
  <c r="E69" s="1"/>
  <c r="E71"/>
  <c r="E72"/>
  <c r="E74"/>
  <c r="E73" s="1"/>
  <c r="E75"/>
  <c r="E76"/>
  <c r="E77"/>
  <c r="E78"/>
  <c r="E79"/>
  <c r="E80"/>
  <c r="E81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24"/>
  <c r="E132"/>
  <c r="E134"/>
  <c r="E137"/>
  <c r="E144"/>
  <c r="E159"/>
  <c r="E161"/>
  <c r="E166"/>
  <c r="E168"/>
  <c r="E169"/>
  <c r="E170"/>
  <c r="E172"/>
  <c r="E173"/>
  <c r="E174"/>
  <c r="E175"/>
  <c r="E176"/>
  <c r="E177"/>
  <c r="E178"/>
  <c r="E179"/>
  <c r="E180"/>
  <c r="E181"/>
  <c r="E182"/>
  <c r="E195"/>
  <c r="E199"/>
  <c r="E200"/>
  <c r="E201"/>
  <c r="E202"/>
  <c r="E203"/>
  <c r="E204"/>
  <c r="E205"/>
  <c r="E206"/>
  <c r="E224"/>
  <c r="E225"/>
  <c r="E226"/>
  <c r="E227"/>
  <c r="E228"/>
  <c r="E229"/>
  <c r="E230"/>
  <c r="E231"/>
  <c r="E232"/>
  <c r="E233"/>
  <c r="E234"/>
  <c r="E235"/>
  <c r="E236"/>
  <c r="E238"/>
  <c r="E239"/>
  <c r="E240"/>
  <c r="E242"/>
  <c r="E243"/>
  <c r="E246"/>
  <c r="E247"/>
  <c r="E248"/>
  <c r="E249"/>
  <c r="E250"/>
  <c r="E251"/>
  <c r="E252" s="1"/>
  <c r="E317"/>
  <c r="E318"/>
  <c r="E319"/>
  <c r="E320"/>
  <c r="E321"/>
  <c r="E322"/>
  <c r="E323"/>
  <c r="E348"/>
  <c r="E349"/>
  <c r="E350"/>
  <c r="E351"/>
  <c r="E352"/>
  <c r="E353"/>
  <c r="E354"/>
  <c r="E355"/>
  <c r="E356"/>
  <c r="E357"/>
  <c r="E358"/>
  <c r="E382"/>
  <c r="E383"/>
  <c r="E393"/>
  <c r="E424"/>
  <c r="E425"/>
  <c r="E426"/>
  <c r="E427"/>
  <c r="E423" s="1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1"/>
  <c r="E482"/>
  <c r="E483"/>
  <c r="E484"/>
  <c r="E485"/>
  <c r="E486"/>
  <c r="E487"/>
  <c r="E488"/>
  <c r="E489"/>
  <c r="E490"/>
  <c r="E491"/>
  <c r="E492"/>
  <c r="E480" s="1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600"/>
  <c r="E602"/>
  <c r="E603"/>
  <c r="E605"/>
  <c r="E606"/>
  <c r="E609"/>
  <c r="E619"/>
  <c r="E620"/>
  <c r="E621"/>
  <c r="E624"/>
  <c r="E629"/>
  <c r="E632"/>
  <c r="E493" l="1"/>
  <c r="E585" s="1"/>
  <c r="E630" s="1"/>
  <c r="E82"/>
  <c r="E101" s="1"/>
  <c r="E316" s="1"/>
  <c r="E628" s="1"/>
  <c r="E634" s="1"/>
  <c r="D620"/>
  <c r="C620"/>
  <c r="C600"/>
  <c r="D510"/>
  <c r="D509"/>
  <c r="D508"/>
  <c r="C508"/>
  <c r="D507"/>
  <c r="C507"/>
  <c r="D496"/>
  <c r="D495"/>
  <c r="D246"/>
  <c r="C246"/>
  <c r="D243"/>
  <c r="C243"/>
  <c r="D99"/>
  <c r="C99"/>
  <c r="D88"/>
  <c r="D87"/>
  <c r="C87"/>
  <c r="D83"/>
  <c r="C83"/>
  <c r="D80"/>
  <c r="C80"/>
  <c r="D79"/>
  <c r="C79"/>
  <c r="D77"/>
  <c r="C77"/>
  <c r="D74"/>
  <c r="C74"/>
  <c r="D70"/>
  <c r="C70"/>
  <c r="D63"/>
  <c r="C63"/>
  <c r="D59"/>
  <c r="C59"/>
  <c r="C57"/>
  <c r="D57"/>
  <c r="C58"/>
  <c r="D58"/>
  <c r="D56"/>
  <c r="C56"/>
  <c r="D52"/>
  <c r="C52"/>
  <c r="D39"/>
  <c r="D42"/>
  <c r="D43"/>
  <c r="D44"/>
  <c r="C39"/>
  <c r="C42"/>
  <c r="C43"/>
  <c r="C44"/>
  <c r="D32"/>
  <c r="C32"/>
  <c r="C30"/>
  <c r="C27"/>
  <c r="C24"/>
  <c r="D30"/>
  <c r="D28"/>
  <c r="D27"/>
  <c r="D25"/>
  <c r="D24"/>
  <c r="E8" i="42"/>
  <c r="E9"/>
  <c r="E7"/>
  <c r="C3" i="24"/>
  <c r="D3"/>
  <c r="C5"/>
  <c r="D5"/>
  <c r="C8"/>
  <c r="D8"/>
  <c r="C9"/>
  <c r="D9"/>
  <c r="C11"/>
  <c r="D11"/>
  <c r="C12"/>
  <c r="D12"/>
  <c r="D15"/>
  <c r="C21" i="21"/>
  <c r="D247"/>
  <c r="D73"/>
  <c r="C73"/>
  <c r="D51"/>
  <c r="C51"/>
  <c r="D37"/>
  <c r="C37"/>
  <c r="D21"/>
  <c r="C55"/>
  <c r="D55"/>
  <c r="C62"/>
  <c r="D62"/>
  <c r="C69"/>
  <c r="D69"/>
  <c r="C84"/>
  <c r="C86" s="1"/>
  <c r="D84"/>
  <c r="D86" s="1"/>
  <c r="C96"/>
  <c r="D96"/>
  <c r="D252"/>
  <c r="D323"/>
  <c r="H512"/>
  <c r="H509"/>
  <c r="D629"/>
  <c r="D630"/>
  <c r="C630"/>
  <c r="C82" l="1"/>
  <c r="D82"/>
  <c r="E562" l="1"/>
  <c r="F562"/>
  <c r="G562"/>
  <c r="H562"/>
  <c r="I562"/>
  <c r="J562"/>
  <c r="K562"/>
  <c r="L562"/>
  <c r="M562"/>
  <c r="N562"/>
  <c r="O562"/>
  <c r="P562"/>
  <c r="Q562"/>
  <c r="R562"/>
  <c r="E548"/>
  <c r="F548"/>
  <c r="G548"/>
  <c r="H548"/>
  <c r="I548"/>
  <c r="J548"/>
  <c r="K548"/>
  <c r="L548"/>
  <c r="M548"/>
  <c r="N548"/>
  <c r="O548"/>
  <c r="P548"/>
  <c r="E534"/>
  <c r="F534"/>
  <c r="G534"/>
  <c r="H534"/>
  <c r="I534"/>
  <c r="J534"/>
  <c r="K534"/>
  <c r="L534"/>
  <c r="M534"/>
  <c r="N534"/>
  <c r="O534"/>
  <c r="P534"/>
  <c r="Q525"/>
  <c r="R525"/>
  <c r="E516"/>
  <c r="F516"/>
  <c r="G516"/>
  <c r="H516"/>
  <c r="I516"/>
  <c r="J516"/>
  <c r="K516"/>
  <c r="L516"/>
  <c r="M516"/>
  <c r="N516"/>
  <c r="O516"/>
  <c r="P516"/>
  <c r="E502"/>
  <c r="E525" s="1"/>
  <c r="F502"/>
  <c r="F525" s="1"/>
  <c r="G502"/>
  <c r="G525" s="1"/>
  <c r="H502"/>
  <c r="H525" s="1"/>
  <c r="I502"/>
  <c r="I525" s="1"/>
  <c r="J502"/>
  <c r="J525" s="1"/>
  <c r="K502"/>
  <c r="K525" s="1"/>
  <c r="L502"/>
  <c r="L525" s="1"/>
  <c r="M502"/>
  <c r="M525" s="1"/>
  <c r="N502"/>
  <c r="N525" s="1"/>
  <c r="O502"/>
  <c r="O525" s="1"/>
  <c r="P502"/>
  <c r="P525" s="1"/>
  <c r="E482"/>
  <c r="F482"/>
  <c r="G482"/>
  <c r="H482"/>
  <c r="I482"/>
  <c r="J482"/>
  <c r="K482"/>
  <c r="L482"/>
  <c r="M482"/>
  <c r="N482"/>
  <c r="E464"/>
  <c r="F464"/>
  <c r="G464"/>
  <c r="H464"/>
  <c r="I464"/>
  <c r="J464"/>
  <c r="K464"/>
  <c r="L464"/>
  <c r="M464"/>
  <c r="N464"/>
  <c r="E459"/>
  <c r="F459"/>
  <c r="G459"/>
  <c r="H459"/>
  <c r="I459"/>
  <c r="J459"/>
  <c r="K459"/>
  <c r="L459"/>
  <c r="M459"/>
  <c r="N459"/>
  <c r="E433"/>
  <c r="F433"/>
  <c r="G433"/>
  <c r="H433"/>
  <c r="I433"/>
  <c r="J433"/>
  <c r="K433"/>
  <c r="L433"/>
  <c r="M433"/>
  <c r="N433"/>
  <c r="N425"/>
  <c r="M425"/>
  <c r="L425"/>
  <c r="K425"/>
  <c r="J425"/>
  <c r="I425"/>
  <c r="H425"/>
  <c r="G425"/>
  <c r="F425"/>
  <c r="E425"/>
  <c r="E384"/>
  <c r="F384"/>
  <c r="G384"/>
  <c r="H384"/>
  <c r="I384"/>
  <c r="J384"/>
  <c r="K384"/>
  <c r="L384"/>
  <c r="M384"/>
  <c r="N384"/>
  <c r="O384"/>
  <c r="P384"/>
  <c r="E348"/>
  <c r="F348"/>
  <c r="G348"/>
  <c r="H348"/>
  <c r="I348"/>
  <c r="J348"/>
  <c r="K348"/>
  <c r="L348"/>
  <c r="M348"/>
  <c r="N348"/>
  <c r="E323"/>
  <c r="F323"/>
  <c r="G323"/>
  <c r="H323"/>
  <c r="I323"/>
  <c r="J323"/>
  <c r="K323"/>
  <c r="L323"/>
  <c r="M323"/>
  <c r="N323"/>
  <c r="O323"/>
  <c r="P323"/>
  <c r="N252"/>
  <c r="M252"/>
  <c r="L252"/>
  <c r="K252"/>
  <c r="J252"/>
  <c r="I252"/>
  <c r="H252"/>
  <c r="G252"/>
  <c r="F252"/>
  <c r="E252"/>
  <c r="E247"/>
  <c r="F247"/>
  <c r="G247"/>
  <c r="H247"/>
  <c r="I247"/>
  <c r="J247"/>
  <c r="K247"/>
  <c r="L247"/>
  <c r="M247"/>
  <c r="N247"/>
  <c r="E225"/>
  <c r="F225"/>
  <c r="G225"/>
  <c r="H225"/>
  <c r="I225"/>
  <c r="J225"/>
  <c r="K225"/>
  <c r="L225"/>
  <c r="M225"/>
  <c r="N225"/>
  <c r="O225"/>
  <c r="P225"/>
  <c r="Q225"/>
  <c r="R225"/>
  <c r="E173"/>
  <c r="F173"/>
  <c r="G173"/>
  <c r="H173"/>
  <c r="I173"/>
  <c r="J173"/>
  <c r="K173"/>
  <c r="L173"/>
  <c r="M173"/>
  <c r="N173"/>
  <c r="O173"/>
  <c r="P173"/>
  <c r="E144"/>
  <c r="F144"/>
  <c r="G144"/>
  <c r="H144"/>
  <c r="I144"/>
  <c r="J144"/>
  <c r="K144"/>
  <c r="L144"/>
  <c r="M144"/>
  <c r="N144"/>
  <c r="E134"/>
  <c r="F134"/>
  <c r="G134"/>
  <c r="H134"/>
  <c r="I134"/>
  <c r="J134"/>
  <c r="K134"/>
  <c r="L134"/>
  <c r="M134"/>
  <c r="N134"/>
  <c r="O134"/>
  <c r="P134"/>
  <c r="E124"/>
  <c r="F124"/>
  <c r="G124"/>
  <c r="H124"/>
  <c r="I124"/>
  <c r="J124"/>
  <c r="K124"/>
  <c r="L124"/>
  <c r="M124"/>
  <c r="Q84"/>
  <c r="Q86" s="1"/>
  <c r="R84"/>
  <c r="R86" s="1"/>
  <c r="Q69"/>
  <c r="R69"/>
  <c r="S69"/>
  <c r="Q62"/>
  <c r="R62"/>
  <c r="Q47"/>
  <c r="R47"/>
  <c r="S47"/>
  <c r="T47"/>
  <c r="Q37"/>
  <c r="Q46" s="1"/>
  <c r="R37"/>
  <c r="E620" i="23" l="1"/>
  <c r="E552"/>
  <c r="E522"/>
  <c r="E505"/>
  <c r="E500"/>
  <c r="E497"/>
  <c r="E486"/>
  <c r="E350"/>
  <c r="E101"/>
  <c r="E100"/>
  <c r="E98"/>
  <c r="E97"/>
  <c r="E96"/>
  <c r="E95"/>
  <c r="E94"/>
  <c r="E93"/>
  <c r="E92"/>
  <c r="E88"/>
  <c r="E87"/>
  <c r="E86"/>
  <c r="E85"/>
  <c r="E84"/>
  <c r="E89" s="1"/>
  <c r="E81"/>
  <c r="E78"/>
  <c r="E76"/>
  <c r="E75"/>
  <c r="E72"/>
  <c r="E71"/>
  <c r="E68"/>
  <c r="E67"/>
  <c r="E66"/>
  <c r="E65"/>
  <c r="E64"/>
  <c r="E61"/>
  <c r="E60"/>
  <c r="E55"/>
  <c r="E53"/>
  <c r="E49"/>
  <c r="E48"/>
  <c r="E41"/>
  <c r="E40"/>
  <c r="E38"/>
  <c r="E36"/>
  <c r="E33"/>
  <c r="E29"/>
  <c r="E26"/>
  <c r="E20"/>
  <c r="E19"/>
  <c r="E18"/>
  <c r="E16"/>
  <c r="E14"/>
  <c r="E13"/>
  <c r="E10"/>
  <c r="E7"/>
  <c r="E6"/>
  <c r="E4"/>
  <c r="G14" i="14"/>
  <c r="G16" s="1"/>
  <c r="F14"/>
  <c r="F16" s="1"/>
  <c r="G10"/>
  <c r="F10"/>
  <c r="G7"/>
  <c r="F7"/>
  <c r="F12" s="1"/>
  <c r="D15" i="44"/>
  <c r="C15"/>
  <c r="I9"/>
  <c r="I8"/>
  <c r="I7"/>
  <c r="C10" i="43"/>
  <c r="B10"/>
  <c r="C10" i="42"/>
  <c r="B10"/>
  <c r="D10"/>
  <c r="E47" i="23" l="1"/>
  <c r="E51"/>
  <c r="E54" s="1"/>
  <c r="E99"/>
  <c r="E10" i="42"/>
  <c r="E21" i="23"/>
  <c r="E37"/>
  <c r="E46" s="1"/>
  <c r="E23"/>
  <c r="E69"/>
  <c r="E31"/>
  <c r="E17"/>
  <c r="E22" s="1"/>
  <c r="E62"/>
  <c r="E73"/>
  <c r="E103"/>
  <c r="G12" i="14"/>
  <c r="F17"/>
  <c r="E10"/>
  <c r="D629" i="24"/>
  <c r="D625" i="21"/>
  <c r="D624" i="24" s="1"/>
  <c r="C625" i="21"/>
  <c r="C624" i="24" s="1"/>
  <c r="D551" i="21"/>
  <c r="D499"/>
  <c r="D496"/>
  <c r="D485"/>
  <c r="D483" i="24" s="1"/>
  <c r="D95" i="21"/>
  <c r="D94"/>
  <c r="D93"/>
  <c r="D92"/>
  <c r="D100" s="1"/>
  <c r="D91"/>
  <c r="D90"/>
  <c r="D68"/>
  <c r="D61"/>
  <c r="D53"/>
  <c r="D49"/>
  <c r="D47" s="1"/>
  <c r="D54" s="1"/>
  <c r="D35"/>
  <c r="D35" i="24" s="1"/>
  <c r="D34" i="21"/>
  <c r="D29"/>
  <c r="D26"/>
  <c r="D16"/>
  <c r="D14"/>
  <c r="D13"/>
  <c r="D10"/>
  <c r="D7"/>
  <c r="D6"/>
  <c r="D620" i="23"/>
  <c r="D552"/>
  <c r="D522"/>
  <c r="D519" i="24" s="1"/>
  <c r="D505" i="23"/>
  <c r="D502" i="24" s="1"/>
  <c r="D500" i="23"/>
  <c r="D497"/>
  <c r="D486"/>
  <c r="D350"/>
  <c r="D349" i="24" s="1"/>
  <c r="D101" i="23"/>
  <c r="D98" i="24" s="1"/>
  <c r="D100" i="23"/>
  <c r="D97" i="24" s="1"/>
  <c r="D98" i="23"/>
  <c r="D97"/>
  <c r="D96"/>
  <c r="D95"/>
  <c r="D94"/>
  <c r="D93"/>
  <c r="D92"/>
  <c r="D89" i="24" s="1"/>
  <c r="D88" i="23"/>
  <c r="D87"/>
  <c r="D86"/>
  <c r="D85" i="24" s="1"/>
  <c r="D85" i="23"/>
  <c r="D81"/>
  <c r="D81" i="24" s="1"/>
  <c r="D78" i="23"/>
  <c r="D78" i="24" s="1"/>
  <c r="D76" i="23"/>
  <c r="D75"/>
  <c r="D75" i="24" s="1"/>
  <c r="D72" i="23"/>
  <c r="D72" i="24" s="1"/>
  <c r="D71" i="23"/>
  <c r="D71" i="24" s="1"/>
  <c r="D68" i="23"/>
  <c r="D67"/>
  <c r="D67" i="24" s="1"/>
  <c r="D66" i="23"/>
  <c r="D66" i="24" s="1"/>
  <c r="D65" i="23"/>
  <c r="D65" i="24" s="1"/>
  <c r="D64" i="23"/>
  <c r="D64" i="24" s="1"/>
  <c r="D61" i="23"/>
  <c r="D60"/>
  <c r="D60" i="24" s="1"/>
  <c r="D55" i="23"/>
  <c r="D53"/>
  <c r="D51" s="1"/>
  <c r="D54" s="1"/>
  <c r="D49"/>
  <c r="D48"/>
  <c r="D48" i="24" s="1"/>
  <c r="D41" i="23"/>
  <c r="D41" i="24" s="1"/>
  <c r="D40" i="23"/>
  <c r="D40" i="24" s="1"/>
  <c r="D38" i="23"/>
  <c r="D38" i="24" s="1"/>
  <c r="D36" i="23"/>
  <c r="D36" i="24" s="1"/>
  <c r="D33" i="23"/>
  <c r="D33" i="24" s="1"/>
  <c r="D29" i="23"/>
  <c r="D26"/>
  <c r="D20"/>
  <c r="D19"/>
  <c r="D18"/>
  <c r="D18" i="24" s="1"/>
  <c r="D21" s="1"/>
  <c r="D16" i="23"/>
  <c r="D14"/>
  <c r="D13"/>
  <c r="D10"/>
  <c r="D7"/>
  <c r="D6"/>
  <c r="D4"/>
  <c r="D4" i="24" s="1"/>
  <c r="E14" i="14"/>
  <c r="E16" s="1"/>
  <c r="D14"/>
  <c r="D16" s="1"/>
  <c r="D10"/>
  <c r="E7"/>
  <c r="D7"/>
  <c r="T45" i="21"/>
  <c r="C26"/>
  <c r="C29"/>
  <c r="C6"/>
  <c r="C7"/>
  <c r="C10"/>
  <c r="C13"/>
  <c r="C14"/>
  <c r="C16"/>
  <c r="T350"/>
  <c r="T352"/>
  <c r="C352" s="1"/>
  <c r="T353"/>
  <c r="T354"/>
  <c r="T355"/>
  <c r="T356"/>
  <c r="T357"/>
  <c r="T358"/>
  <c r="T322"/>
  <c r="C322" s="1"/>
  <c r="T513"/>
  <c r="T514"/>
  <c r="T515"/>
  <c r="T516"/>
  <c r="D516" s="1"/>
  <c r="T517"/>
  <c r="T428"/>
  <c r="T430"/>
  <c r="T431"/>
  <c r="T432"/>
  <c r="T434"/>
  <c r="T435"/>
  <c r="T436"/>
  <c r="T437"/>
  <c r="T438"/>
  <c r="T439"/>
  <c r="T441"/>
  <c r="T442"/>
  <c r="T443"/>
  <c r="T444"/>
  <c r="T445"/>
  <c r="T446"/>
  <c r="T447"/>
  <c r="T448"/>
  <c r="T449"/>
  <c r="T450"/>
  <c r="T451"/>
  <c r="T452"/>
  <c r="T453"/>
  <c r="T455"/>
  <c r="T456"/>
  <c r="T457"/>
  <c r="T458"/>
  <c r="T460"/>
  <c r="T462"/>
  <c r="T463"/>
  <c r="T465"/>
  <c r="T466"/>
  <c r="T467"/>
  <c r="T468"/>
  <c r="T469"/>
  <c r="T470"/>
  <c r="T471"/>
  <c r="T474"/>
  <c r="D474" s="1"/>
  <c r="T475"/>
  <c r="T476"/>
  <c r="T477"/>
  <c r="T478"/>
  <c r="T479"/>
  <c r="T480"/>
  <c r="T483"/>
  <c r="T484"/>
  <c r="T486"/>
  <c r="T487"/>
  <c r="T488"/>
  <c r="T489"/>
  <c r="T490"/>
  <c r="T491"/>
  <c r="T492"/>
  <c r="T493"/>
  <c r="T501"/>
  <c r="T503"/>
  <c r="T505"/>
  <c r="T506"/>
  <c r="T507"/>
  <c r="T508"/>
  <c r="T511"/>
  <c r="T518"/>
  <c r="T519"/>
  <c r="T520"/>
  <c r="D520" s="1"/>
  <c r="T522"/>
  <c r="T523"/>
  <c r="T524"/>
  <c r="T526"/>
  <c r="T527"/>
  <c r="T529"/>
  <c r="T530"/>
  <c r="T531"/>
  <c r="T532"/>
  <c r="T533"/>
  <c r="T535"/>
  <c r="T537"/>
  <c r="T538"/>
  <c r="T539"/>
  <c r="T540"/>
  <c r="T541"/>
  <c r="T542"/>
  <c r="T543"/>
  <c r="T544"/>
  <c r="T545"/>
  <c r="T546"/>
  <c r="T547"/>
  <c r="T549"/>
  <c r="T550"/>
  <c r="T552"/>
  <c r="C552" s="1"/>
  <c r="T553"/>
  <c r="T554"/>
  <c r="T555"/>
  <c r="T556"/>
  <c r="T557"/>
  <c r="T558"/>
  <c r="T559"/>
  <c r="T561"/>
  <c r="T563"/>
  <c r="T564"/>
  <c r="T565"/>
  <c r="T567"/>
  <c r="T568"/>
  <c r="T569"/>
  <c r="T570"/>
  <c r="T571"/>
  <c r="T572"/>
  <c r="T573"/>
  <c r="T575"/>
  <c r="T576"/>
  <c r="T577"/>
  <c r="T578"/>
  <c r="T579"/>
  <c r="T580"/>
  <c r="T581"/>
  <c r="T582"/>
  <c r="T583"/>
  <c r="T584"/>
  <c r="T585"/>
  <c r="T386"/>
  <c r="T388"/>
  <c r="T389"/>
  <c r="T390"/>
  <c r="T391"/>
  <c r="T392"/>
  <c r="T393"/>
  <c r="T394"/>
  <c r="I512" i="23"/>
  <c r="I128"/>
  <c r="E128" s="1"/>
  <c r="I129"/>
  <c r="E129" s="1"/>
  <c r="I130"/>
  <c r="I131"/>
  <c r="E131" s="1"/>
  <c r="I132"/>
  <c r="E132" s="1"/>
  <c r="I133"/>
  <c r="E133" s="1"/>
  <c r="I134"/>
  <c r="E134" s="1"/>
  <c r="I135"/>
  <c r="E135" s="1"/>
  <c r="I136"/>
  <c r="E136" s="1"/>
  <c r="T125" i="21"/>
  <c r="T126"/>
  <c r="T127"/>
  <c r="T128"/>
  <c r="T129"/>
  <c r="T130"/>
  <c r="T131"/>
  <c r="T133"/>
  <c r="I138" i="23"/>
  <c r="E138" s="1"/>
  <c r="I139"/>
  <c r="I140"/>
  <c r="E140" s="1"/>
  <c r="I141"/>
  <c r="E141" s="1"/>
  <c r="I142"/>
  <c r="E142" s="1"/>
  <c r="I143"/>
  <c r="E143" s="1"/>
  <c r="T135" i="21"/>
  <c r="T136"/>
  <c r="T138"/>
  <c r="T139"/>
  <c r="T140"/>
  <c r="I147" i="23"/>
  <c r="E147" s="1"/>
  <c r="T145" i="21"/>
  <c r="T146"/>
  <c r="T147"/>
  <c r="T148"/>
  <c r="T149"/>
  <c r="T150"/>
  <c r="T151"/>
  <c r="T152"/>
  <c r="T153"/>
  <c r="T154"/>
  <c r="T155"/>
  <c r="T156"/>
  <c r="T157"/>
  <c r="T158"/>
  <c r="T160"/>
  <c r="T162"/>
  <c r="T163"/>
  <c r="T164"/>
  <c r="D164" s="1"/>
  <c r="T165"/>
  <c r="T167"/>
  <c r="I229" i="23"/>
  <c r="E229" s="1"/>
  <c r="I230"/>
  <c r="E230" s="1"/>
  <c r="I231"/>
  <c r="E231" s="1"/>
  <c r="I172"/>
  <c r="E172" s="1"/>
  <c r="T169" i="21"/>
  <c r="I175" i="23"/>
  <c r="E175" s="1"/>
  <c r="T172" i="21"/>
  <c r="I177" i="23"/>
  <c r="E177" s="1"/>
  <c r="I178"/>
  <c r="E178" s="1"/>
  <c r="I179"/>
  <c r="E179" s="1"/>
  <c r="I180"/>
  <c r="E180" s="1"/>
  <c r="I181"/>
  <c r="E181" s="1"/>
  <c r="I182"/>
  <c r="E182" s="1"/>
  <c r="I183"/>
  <c r="E183" s="1"/>
  <c r="I184"/>
  <c r="E184" s="1"/>
  <c r="I185"/>
  <c r="E185" s="1"/>
  <c r="I186"/>
  <c r="E186" s="1"/>
  <c r="T174" i="21"/>
  <c r="T175"/>
  <c r="T176"/>
  <c r="T177"/>
  <c r="T178"/>
  <c r="T179"/>
  <c r="T180"/>
  <c r="T181"/>
  <c r="T182"/>
  <c r="T183"/>
  <c r="I239" i="23"/>
  <c r="E239" s="1"/>
  <c r="I241"/>
  <c r="E241" s="1"/>
  <c r="I242"/>
  <c r="E242" s="1"/>
  <c r="I244"/>
  <c r="I250"/>
  <c r="E250" s="1"/>
  <c r="I253"/>
  <c r="E253" s="1"/>
  <c r="I318"/>
  <c r="E318" s="1"/>
  <c r="I319"/>
  <c r="E319" s="1"/>
  <c r="I320"/>
  <c r="E320" s="1"/>
  <c r="I321"/>
  <c r="E321" s="1"/>
  <c r="I351"/>
  <c r="E351" s="1"/>
  <c r="I352"/>
  <c r="E352" s="1"/>
  <c r="I353"/>
  <c r="E353" s="1"/>
  <c r="I354"/>
  <c r="E354" s="1"/>
  <c r="I355"/>
  <c r="E355" s="1"/>
  <c r="I356"/>
  <c r="E356" s="1"/>
  <c r="I357"/>
  <c r="E357" s="1"/>
  <c r="I358"/>
  <c r="E358" s="1"/>
  <c r="I359"/>
  <c r="E359" s="1"/>
  <c r="I386"/>
  <c r="E386" s="1"/>
  <c r="I387"/>
  <c r="E387" s="1"/>
  <c r="I388"/>
  <c r="E388" s="1"/>
  <c r="I389"/>
  <c r="E389" s="1"/>
  <c r="I390"/>
  <c r="E390" s="1"/>
  <c r="I391"/>
  <c r="E391" s="1"/>
  <c r="I392"/>
  <c r="E392" s="1"/>
  <c r="I393"/>
  <c r="E393" s="1"/>
  <c r="I394"/>
  <c r="E394" s="1"/>
  <c r="I395"/>
  <c r="E395" s="1"/>
  <c r="I427"/>
  <c r="E427" s="1"/>
  <c r="I428"/>
  <c r="E428" s="1"/>
  <c r="I430"/>
  <c r="E430" s="1"/>
  <c r="I435"/>
  <c r="E435" s="1"/>
  <c r="I436"/>
  <c r="E436" s="1"/>
  <c r="I437"/>
  <c r="E437" s="1"/>
  <c r="I438"/>
  <c r="E438" s="1"/>
  <c r="I439"/>
  <c r="I440"/>
  <c r="E440" s="1"/>
  <c r="I441"/>
  <c r="E441" s="1"/>
  <c r="I442"/>
  <c r="E442" s="1"/>
  <c r="I443"/>
  <c r="E443" s="1"/>
  <c r="I444"/>
  <c r="E444" s="1"/>
  <c r="I445"/>
  <c r="E445" s="1"/>
  <c r="I446"/>
  <c r="E446" s="1"/>
  <c r="I447"/>
  <c r="E447" s="1"/>
  <c r="I448"/>
  <c r="E448" s="1"/>
  <c r="I449"/>
  <c r="E449" s="1"/>
  <c r="I450"/>
  <c r="E450" s="1"/>
  <c r="I451"/>
  <c r="E451" s="1"/>
  <c r="I452"/>
  <c r="E452" s="1"/>
  <c r="I453"/>
  <c r="E453" s="1"/>
  <c r="I454"/>
  <c r="E454" s="1"/>
  <c r="I461"/>
  <c r="E461" s="1"/>
  <c r="I462"/>
  <c r="E462" s="1"/>
  <c r="I463"/>
  <c r="E463" s="1"/>
  <c r="I464"/>
  <c r="E464" s="1"/>
  <c r="I466"/>
  <c r="E466" s="1"/>
  <c r="I467"/>
  <c r="E467" s="1"/>
  <c r="I468"/>
  <c r="I469"/>
  <c r="E469" s="1"/>
  <c r="I470"/>
  <c r="E470" s="1"/>
  <c r="I471"/>
  <c r="E471" s="1"/>
  <c r="I472"/>
  <c r="E472" s="1"/>
  <c r="I473"/>
  <c r="E473" s="1"/>
  <c r="I474"/>
  <c r="E474" s="1"/>
  <c r="I475"/>
  <c r="E475" s="1"/>
  <c r="I476"/>
  <c r="I477"/>
  <c r="E477" s="1"/>
  <c r="I478"/>
  <c r="E478" s="1"/>
  <c r="I479"/>
  <c r="E479" s="1"/>
  <c r="I480"/>
  <c r="E480" s="1"/>
  <c r="I481"/>
  <c r="E481" s="1"/>
  <c r="I495"/>
  <c r="E495" s="1"/>
  <c r="I498"/>
  <c r="I501"/>
  <c r="E501" s="1"/>
  <c r="I504"/>
  <c r="E504" s="1"/>
  <c r="I506"/>
  <c r="E506" s="1"/>
  <c r="I507"/>
  <c r="E507" s="1"/>
  <c r="I508"/>
  <c r="E508" s="1"/>
  <c r="I509"/>
  <c r="E509" s="1"/>
  <c r="I529"/>
  <c r="E529" s="1"/>
  <c r="I550"/>
  <c r="E550" s="1"/>
  <c r="I551"/>
  <c r="E551" s="1"/>
  <c r="I553"/>
  <c r="E553" s="1"/>
  <c r="I554"/>
  <c r="I555"/>
  <c r="E555" s="1"/>
  <c r="I556"/>
  <c r="E556" s="1"/>
  <c r="I557"/>
  <c r="E557" s="1"/>
  <c r="I558"/>
  <c r="E558" s="1"/>
  <c r="I559"/>
  <c r="E559" s="1"/>
  <c r="I560"/>
  <c r="E560" s="1"/>
  <c r="I564"/>
  <c r="E564" s="1"/>
  <c r="I565"/>
  <c r="E565" s="1"/>
  <c r="I566"/>
  <c r="E566" s="1"/>
  <c r="I567"/>
  <c r="E567" s="1"/>
  <c r="I568"/>
  <c r="E568" s="1"/>
  <c r="I569"/>
  <c r="E569" s="1"/>
  <c r="I570"/>
  <c r="E570" s="1"/>
  <c r="I571"/>
  <c r="E571" s="1"/>
  <c r="I572"/>
  <c r="E572" s="1"/>
  <c r="I573"/>
  <c r="E573" s="1"/>
  <c r="I574"/>
  <c r="E574" s="1"/>
  <c r="I603"/>
  <c r="I527"/>
  <c r="E527" s="1"/>
  <c r="I531"/>
  <c r="E531" s="1"/>
  <c r="I532"/>
  <c r="E532" s="1"/>
  <c r="I534"/>
  <c r="E534" s="1"/>
  <c r="I536"/>
  <c r="E536" s="1"/>
  <c r="I538"/>
  <c r="E538" s="1"/>
  <c r="I539"/>
  <c r="E539" s="1"/>
  <c r="I540"/>
  <c r="E540" s="1"/>
  <c r="I541"/>
  <c r="E541" s="1"/>
  <c r="I542"/>
  <c r="E542" s="1"/>
  <c r="I543"/>
  <c r="E543" s="1"/>
  <c r="I544"/>
  <c r="E544" s="1"/>
  <c r="I545"/>
  <c r="E545" s="1"/>
  <c r="I546"/>
  <c r="E546" s="1"/>
  <c r="I547"/>
  <c r="E547" s="1"/>
  <c r="I548"/>
  <c r="E548" s="1"/>
  <c r="I173"/>
  <c r="E173" s="1"/>
  <c r="T170" i="21"/>
  <c r="T594"/>
  <c r="T601"/>
  <c r="T604"/>
  <c r="T605"/>
  <c r="T606"/>
  <c r="T608"/>
  <c r="T609"/>
  <c r="T619"/>
  <c r="T620"/>
  <c r="V607"/>
  <c r="I595" i="23"/>
  <c r="E595" s="1"/>
  <c r="I602"/>
  <c r="E602" s="1"/>
  <c r="I605"/>
  <c r="I606"/>
  <c r="E606" s="1"/>
  <c r="D606"/>
  <c r="D603" i="24" s="1"/>
  <c r="I607" i="23"/>
  <c r="E607" s="1"/>
  <c r="I45"/>
  <c r="E45" s="1"/>
  <c r="I105"/>
  <c r="E105" s="1"/>
  <c r="I107"/>
  <c r="E107" s="1"/>
  <c r="I108"/>
  <c r="E108" s="1"/>
  <c r="I109"/>
  <c r="E109" s="1"/>
  <c r="I110"/>
  <c r="E110" s="1"/>
  <c r="I111"/>
  <c r="E111" s="1"/>
  <c r="I112"/>
  <c r="E112" s="1"/>
  <c r="I113"/>
  <c r="E113" s="1"/>
  <c r="I114"/>
  <c r="E114" s="1"/>
  <c r="I115"/>
  <c r="E115" s="1"/>
  <c r="I116"/>
  <c r="E116" s="1"/>
  <c r="I117"/>
  <c r="E117" s="1"/>
  <c r="I118"/>
  <c r="E118" s="1"/>
  <c r="I120"/>
  <c r="E120" s="1"/>
  <c r="I121"/>
  <c r="E121" s="1"/>
  <c r="I122"/>
  <c r="E122" s="1"/>
  <c r="I123"/>
  <c r="E123" s="1"/>
  <c r="I124"/>
  <c r="E124" s="1"/>
  <c r="I125"/>
  <c r="E125" s="1"/>
  <c r="I126"/>
  <c r="E126" s="1"/>
  <c r="I144"/>
  <c r="E144" s="1"/>
  <c r="I188"/>
  <c r="E188" s="1"/>
  <c r="I189"/>
  <c r="E189" s="1"/>
  <c r="I190"/>
  <c r="E190" s="1"/>
  <c r="I191"/>
  <c r="E191" s="1"/>
  <c r="I192"/>
  <c r="E192" s="1"/>
  <c r="I193"/>
  <c r="E193" s="1"/>
  <c r="I194"/>
  <c r="E194" s="1"/>
  <c r="I195"/>
  <c r="E195" s="1"/>
  <c r="I196"/>
  <c r="E196" s="1"/>
  <c r="I197"/>
  <c r="E197" s="1"/>
  <c r="I199"/>
  <c r="E199" s="1"/>
  <c r="I200"/>
  <c r="E200" s="1"/>
  <c r="I201"/>
  <c r="E201" s="1"/>
  <c r="I202"/>
  <c r="E202" s="1"/>
  <c r="I203"/>
  <c r="E203" s="1"/>
  <c r="I204"/>
  <c r="E204" s="1"/>
  <c r="I205"/>
  <c r="E205" s="1"/>
  <c r="I206"/>
  <c r="E206" s="1"/>
  <c r="I207"/>
  <c r="E207" s="1"/>
  <c r="I208"/>
  <c r="E208" s="1"/>
  <c r="I209"/>
  <c r="E209" s="1"/>
  <c r="I212"/>
  <c r="E212" s="1"/>
  <c r="I213"/>
  <c r="E213" s="1"/>
  <c r="I216"/>
  <c r="E216" s="1"/>
  <c r="I217"/>
  <c r="E217" s="1"/>
  <c r="I218"/>
  <c r="E218" s="1"/>
  <c r="I219"/>
  <c r="E219" s="1"/>
  <c r="I220"/>
  <c r="E220" s="1"/>
  <c r="I221"/>
  <c r="E221" s="1"/>
  <c r="I222"/>
  <c r="E222" s="1"/>
  <c r="I223"/>
  <c r="E223" s="1"/>
  <c r="I224"/>
  <c r="E224" s="1"/>
  <c r="I225"/>
  <c r="E225" s="1"/>
  <c r="I226"/>
  <c r="E226" s="1"/>
  <c r="I228"/>
  <c r="E228" s="1"/>
  <c r="I232"/>
  <c r="E232" s="1"/>
  <c r="I233"/>
  <c r="E233" s="1"/>
  <c r="I234"/>
  <c r="E234" s="1"/>
  <c r="I235"/>
  <c r="E235" s="1"/>
  <c r="I236"/>
  <c r="E236" s="1"/>
  <c r="I237"/>
  <c r="E237" s="1"/>
  <c r="I238"/>
  <c r="E238" s="1"/>
  <c r="I246"/>
  <c r="I247"/>
  <c r="E247" s="1"/>
  <c r="I251"/>
  <c r="E251" s="1"/>
  <c r="I252"/>
  <c r="E252" s="1"/>
  <c r="I255"/>
  <c r="E255" s="1"/>
  <c r="I257"/>
  <c r="E257" s="1"/>
  <c r="I258"/>
  <c r="E258" s="1"/>
  <c r="I259"/>
  <c r="E259" s="1"/>
  <c r="I260"/>
  <c r="E260" s="1"/>
  <c r="I261"/>
  <c r="E261" s="1"/>
  <c r="I262"/>
  <c r="E262" s="1"/>
  <c r="I263"/>
  <c r="E263" s="1"/>
  <c r="I264"/>
  <c r="E264" s="1"/>
  <c r="I265"/>
  <c r="E265" s="1"/>
  <c r="I266"/>
  <c r="E266" s="1"/>
  <c r="I268"/>
  <c r="E268" s="1"/>
  <c r="I269"/>
  <c r="E269" s="1"/>
  <c r="I270"/>
  <c r="E270" s="1"/>
  <c r="I271"/>
  <c r="E271" s="1"/>
  <c r="I272"/>
  <c r="E272" s="1"/>
  <c r="I273"/>
  <c r="E273" s="1"/>
  <c r="I274"/>
  <c r="I275"/>
  <c r="E275" s="1"/>
  <c r="I276"/>
  <c r="E276" s="1"/>
  <c r="I277"/>
  <c r="E277" s="1"/>
  <c r="I279"/>
  <c r="E279" s="1"/>
  <c r="I280"/>
  <c r="E280" s="1"/>
  <c r="I281"/>
  <c r="E281" s="1"/>
  <c r="I282"/>
  <c r="E282" s="1"/>
  <c r="I283"/>
  <c r="E283" s="1"/>
  <c r="I284"/>
  <c r="E284" s="1"/>
  <c r="I285"/>
  <c r="E285" s="1"/>
  <c r="I286"/>
  <c r="E286" s="1"/>
  <c r="I287"/>
  <c r="E287" s="1"/>
  <c r="I288"/>
  <c r="E288" s="1"/>
  <c r="I289"/>
  <c r="E289" s="1"/>
  <c r="I292"/>
  <c r="E292" s="1"/>
  <c r="I293"/>
  <c r="E293" s="1"/>
  <c r="I294"/>
  <c r="E294" s="1"/>
  <c r="I295"/>
  <c r="E295" s="1"/>
  <c r="I296"/>
  <c r="E296" s="1"/>
  <c r="I297"/>
  <c r="E297" s="1"/>
  <c r="I298"/>
  <c r="E298" s="1"/>
  <c r="I299"/>
  <c r="E299" s="1"/>
  <c r="I300"/>
  <c r="E300" s="1"/>
  <c r="I301"/>
  <c r="E301" s="1"/>
  <c r="I302"/>
  <c r="I303"/>
  <c r="E303" s="1"/>
  <c r="I305"/>
  <c r="E305" s="1"/>
  <c r="I306"/>
  <c r="E306" s="1"/>
  <c r="I307"/>
  <c r="E307" s="1"/>
  <c r="I308"/>
  <c r="E308" s="1"/>
  <c r="I309"/>
  <c r="E309" s="1"/>
  <c r="I310"/>
  <c r="E310" s="1"/>
  <c r="I311"/>
  <c r="E311" s="1"/>
  <c r="I312"/>
  <c r="E312" s="1"/>
  <c r="I313"/>
  <c r="E313" s="1"/>
  <c r="I314"/>
  <c r="E314" s="1"/>
  <c r="I315"/>
  <c r="E315" s="1"/>
  <c r="I322"/>
  <c r="E322" s="1"/>
  <c r="I323"/>
  <c r="E323" s="1"/>
  <c r="I325"/>
  <c r="E325" s="1"/>
  <c r="I326"/>
  <c r="E326" s="1"/>
  <c r="I328"/>
  <c r="E328" s="1"/>
  <c r="I329"/>
  <c r="E329" s="1"/>
  <c r="I330"/>
  <c r="E330" s="1"/>
  <c r="I331"/>
  <c r="E331" s="1"/>
  <c r="I332"/>
  <c r="E332" s="1"/>
  <c r="I333"/>
  <c r="E333" s="1"/>
  <c r="I334"/>
  <c r="E334" s="1"/>
  <c r="I335"/>
  <c r="E335" s="1"/>
  <c r="I336"/>
  <c r="E336" s="1"/>
  <c r="I337"/>
  <c r="E337" s="1"/>
  <c r="I339"/>
  <c r="E339" s="1"/>
  <c r="I340"/>
  <c r="E340" s="1"/>
  <c r="I341"/>
  <c r="E341" s="1"/>
  <c r="I342"/>
  <c r="E342" s="1"/>
  <c r="I343"/>
  <c r="E343" s="1"/>
  <c r="I344"/>
  <c r="E344" s="1"/>
  <c r="I345"/>
  <c r="E345" s="1"/>
  <c r="I346"/>
  <c r="E346" s="1"/>
  <c r="I347"/>
  <c r="E347" s="1"/>
  <c r="I348"/>
  <c r="E348" s="1"/>
  <c r="I361"/>
  <c r="E361" s="1"/>
  <c r="I362"/>
  <c r="E362" s="1"/>
  <c r="I364"/>
  <c r="E364" s="1"/>
  <c r="I365"/>
  <c r="E365" s="1"/>
  <c r="I366"/>
  <c r="E366" s="1"/>
  <c r="I367"/>
  <c r="I368"/>
  <c r="I369"/>
  <c r="E369" s="1"/>
  <c r="I370"/>
  <c r="I371"/>
  <c r="I372"/>
  <c r="I373"/>
  <c r="I375"/>
  <c r="E375" s="1"/>
  <c r="I376"/>
  <c r="E376" s="1"/>
  <c r="I377"/>
  <c r="E377" s="1"/>
  <c r="I378"/>
  <c r="E378" s="1"/>
  <c r="I379"/>
  <c r="E379" s="1"/>
  <c r="I380"/>
  <c r="E380" s="1"/>
  <c r="I381"/>
  <c r="E381" s="1"/>
  <c r="I382"/>
  <c r="E382" s="1"/>
  <c r="I383"/>
  <c r="E383" s="1"/>
  <c r="I384"/>
  <c r="E384" s="1"/>
  <c r="I397"/>
  <c r="E397" s="1"/>
  <c r="I401"/>
  <c r="E401" s="1"/>
  <c r="I412"/>
  <c r="E412" s="1"/>
  <c r="I413"/>
  <c r="I414"/>
  <c r="E414" s="1"/>
  <c r="I415"/>
  <c r="I416"/>
  <c r="E416" s="1"/>
  <c r="I417"/>
  <c r="I418"/>
  <c r="I419"/>
  <c r="I420"/>
  <c r="E420" s="1"/>
  <c r="I422"/>
  <c r="E422" s="1"/>
  <c r="I423"/>
  <c r="E423" s="1"/>
  <c r="I424"/>
  <c r="E424" s="1"/>
  <c r="I425"/>
  <c r="E425" s="1"/>
  <c r="I429"/>
  <c r="E429" s="1"/>
  <c r="D429"/>
  <c r="I431"/>
  <c r="I432"/>
  <c r="I433"/>
  <c r="E433" s="1"/>
  <c r="I456"/>
  <c r="E456" s="1"/>
  <c r="I457"/>
  <c r="E457" s="1"/>
  <c r="I458"/>
  <c r="E458" s="1"/>
  <c r="I459"/>
  <c r="E459" s="1"/>
  <c r="I484"/>
  <c r="E484" s="1"/>
  <c r="I485"/>
  <c r="E485" s="1"/>
  <c r="I487"/>
  <c r="E487" s="1"/>
  <c r="I488"/>
  <c r="E488" s="1"/>
  <c r="I489"/>
  <c r="E489" s="1"/>
  <c r="I490"/>
  <c r="E490" s="1"/>
  <c r="I491"/>
  <c r="E491" s="1"/>
  <c r="I492"/>
  <c r="E492" s="1"/>
  <c r="I493"/>
  <c r="E493" s="1"/>
  <c r="I494"/>
  <c r="E494" s="1"/>
  <c r="I517"/>
  <c r="E517" s="1"/>
  <c r="I562"/>
  <c r="E562" s="1"/>
  <c r="I576"/>
  <c r="E576" s="1"/>
  <c r="I577"/>
  <c r="E577" s="1"/>
  <c r="I578"/>
  <c r="E578" s="1"/>
  <c r="I579"/>
  <c r="E579" s="1"/>
  <c r="I580"/>
  <c r="E580" s="1"/>
  <c r="I581"/>
  <c r="E581" s="1"/>
  <c r="I582"/>
  <c r="E582" s="1"/>
  <c r="I583"/>
  <c r="E583" s="1"/>
  <c r="I584"/>
  <c r="E584" s="1"/>
  <c r="I585"/>
  <c r="E585" s="1"/>
  <c r="I586"/>
  <c r="E586" s="1"/>
  <c r="I169"/>
  <c r="E169" s="1"/>
  <c r="I164"/>
  <c r="E164" s="1"/>
  <c r="I162"/>
  <c r="E162" s="1"/>
  <c r="T102" i="21"/>
  <c r="T104"/>
  <c r="T105"/>
  <c r="T106"/>
  <c r="T107"/>
  <c r="T108"/>
  <c r="T109"/>
  <c r="T110"/>
  <c r="T111"/>
  <c r="T112"/>
  <c r="T113"/>
  <c r="T114"/>
  <c r="T115"/>
  <c r="T117"/>
  <c r="T118"/>
  <c r="T119"/>
  <c r="T120"/>
  <c r="T121"/>
  <c r="T122"/>
  <c r="T123"/>
  <c r="T141"/>
  <c r="T185"/>
  <c r="T186"/>
  <c r="T187"/>
  <c r="T188"/>
  <c r="T189"/>
  <c r="T190"/>
  <c r="T191"/>
  <c r="T192"/>
  <c r="T193"/>
  <c r="T194"/>
  <c r="T196"/>
  <c r="T197"/>
  <c r="T198"/>
  <c r="T199"/>
  <c r="T200"/>
  <c r="T201"/>
  <c r="T202"/>
  <c r="T203"/>
  <c r="T204"/>
  <c r="T205"/>
  <c r="T206"/>
  <c r="T209"/>
  <c r="T210"/>
  <c r="T213"/>
  <c r="T214"/>
  <c r="T215"/>
  <c r="T216"/>
  <c r="T217"/>
  <c r="T218"/>
  <c r="T219"/>
  <c r="T220"/>
  <c r="T221"/>
  <c r="T222"/>
  <c r="T223"/>
  <c r="T226"/>
  <c r="T230"/>
  <c r="T231"/>
  <c r="T232"/>
  <c r="T233"/>
  <c r="T234"/>
  <c r="T235"/>
  <c r="T236"/>
  <c r="T244"/>
  <c r="T245"/>
  <c r="T249"/>
  <c r="T250"/>
  <c r="T253"/>
  <c r="T255"/>
  <c r="T256"/>
  <c r="T257"/>
  <c r="T258"/>
  <c r="T259"/>
  <c r="T260"/>
  <c r="T261"/>
  <c r="T262"/>
  <c r="T263"/>
  <c r="T264"/>
  <c r="T266"/>
  <c r="T267"/>
  <c r="T268"/>
  <c r="T269"/>
  <c r="T270"/>
  <c r="T271"/>
  <c r="T272"/>
  <c r="T273"/>
  <c r="T274"/>
  <c r="T275"/>
  <c r="T277"/>
  <c r="T278"/>
  <c r="T279"/>
  <c r="T280"/>
  <c r="T281"/>
  <c r="T282"/>
  <c r="T283"/>
  <c r="T284"/>
  <c r="T285"/>
  <c r="T286"/>
  <c r="T287"/>
  <c r="T290"/>
  <c r="T291"/>
  <c r="T292"/>
  <c r="T293"/>
  <c r="T294"/>
  <c r="T295"/>
  <c r="T296"/>
  <c r="T297"/>
  <c r="T298"/>
  <c r="T299"/>
  <c r="T300"/>
  <c r="T301"/>
  <c r="T303"/>
  <c r="T304"/>
  <c r="T305"/>
  <c r="T306"/>
  <c r="T307"/>
  <c r="T308"/>
  <c r="T309"/>
  <c r="T310"/>
  <c r="T311"/>
  <c r="T312"/>
  <c r="T313"/>
  <c r="T321"/>
  <c r="C321" s="1"/>
  <c r="T324"/>
  <c r="T325"/>
  <c r="T327"/>
  <c r="T328"/>
  <c r="T329"/>
  <c r="T330"/>
  <c r="T331"/>
  <c r="T332"/>
  <c r="T333"/>
  <c r="T334"/>
  <c r="T335"/>
  <c r="T336"/>
  <c r="T338"/>
  <c r="T339"/>
  <c r="C339" s="1"/>
  <c r="T340"/>
  <c r="T341"/>
  <c r="C341" s="1"/>
  <c r="T342"/>
  <c r="T343"/>
  <c r="T344"/>
  <c r="T345"/>
  <c r="C345" s="1"/>
  <c r="T346"/>
  <c r="T347"/>
  <c r="T360"/>
  <c r="T361"/>
  <c r="T363"/>
  <c r="T364"/>
  <c r="T365"/>
  <c r="T366"/>
  <c r="C366" s="1"/>
  <c r="T367"/>
  <c r="T368"/>
  <c r="T369"/>
  <c r="T370"/>
  <c r="C370" s="1"/>
  <c r="T371"/>
  <c r="T372"/>
  <c r="C372" s="1"/>
  <c r="T374"/>
  <c r="T375"/>
  <c r="T376"/>
  <c r="T377"/>
  <c r="T378"/>
  <c r="T379"/>
  <c r="T380"/>
  <c r="T381"/>
  <c r="T382"/>
  <c r="T383"/>
  <c r="T396"/>
  <c r="T400"/>
  <c r="T411"/>
  <c r="T412"/>
  <c r="T413"/>
  <c r="T414"/>
  <c r="T415"/>
  <c r="T416"/>
  <c r="T417"/>
  <c r="T418"/>
  <c r="T419"/>
  <c r="T421"/>
  <c r="T422"/>
  <c r="T423"/>
  <c r="T424"/>
  <c r="T618"/>
  <c r="T617"/>
  <c r="T616"/>
  <c r="T615"/>
  <c r="T614"/>
  <c r="T613"/>
  <c r="T612"/>
  <c r="T610"/>
  <c r="T603"/>
  <c r="T600"/>
  <c r="T599"/>
  <c r="T598"/>
  <c r="T597"/>
  <c r="T596"/>
  <c r="T595"/>
  <c r="T593"/>
  <c r="T592"/>
  <c r="T591"/>
  <c r="T590"/>
  <c r="T589"/>
  <c r="T408"/>
  <c r="T407"/>
  <c r="T406"/>
  <c r="T405"/>
  <c r="T404"/>
  <c r="T403"/>
  <c r="T402"/>
  <c r="T401"/>
  <c r="T399"/>
  <c r="T398"/>
  <c r="T397"/>
  <c r="T288"/>
  <c r="T241"/>
  <c r="T207"/>
  <c r="T143"/>
  <c r="T142"/>
  <c r="I604" i="23"/>
  <c r="E604" s="1"/>
  <c r="E605" s="1"/>
  <c r="I601"/>
  <c r="E601" s="1"/>
  <c r="I600"/>
  <c r="E600" s="1"/>
  <c r="I599"/>
  <c r="E599" s="1"/>
  <c r="I598"/>
  <c r="E598" s="1"/>
  <c r="I597"/>
  <c r="E597" s="1"/>
  <c r="I596"/>
  <c r="E596" s="1"/>
  <c r="I594"/>
  <c r="E594" s="1"/>
  <c r="I593"/>
  <c r="E593" s="1"/>
  <c r="I592"/>
  <c r="E592" s="1"/>
  <c r="I591"/>
  <c r="I590"/>
  <c r="E590" s="1"/>
  <c r="I533"/>
  <c r="E533" s="1"/>
  <c r="I530"/>
  <c r="E530" s="1"/>
  <c r="I528"/>
  <c r="E528" s="1"/>
  <c r="I525"/>
  <c r="E525" s="1"/>
  <c r="I524"/>
  <c r="E524" s="1"/>
  <c r="I523"/>
  <c r="E523" s="1"/>
  <c r="I521"/>
  <c r="E521" s="1"/>
  <c r="I520"/>
  <c r="E520" s="1"/>
  <c r="I519"/>
  <c r="I518"/>
  <c r="E518" s="1"/>
  <c r="I516"/>
  <c r="E516" s="1"/>
  <c r="I515"/>
  <c r="E515" s="1"/>
  <c r="I514"/>
  <c r="E514" s="1"/>
  <c r="I502"/>
  <c r="E502" s="1"/>
  <c r="I409"/>
  <c r="E409" s="1"/>
  <c r="I408"/>
  <c r="E408" s="1"/>
  <c r="I407"/>
  <c r="E407" s="1"/>
  <c r="I406"/>
  <c r="E406" s="1"/>
  <c r="I405"/>
  <c r="E405" s="1"/>
  <c r="I404"/>
  <c r="E404" s="1"/>
  <c r="I403"/>
  <c r="E403" s="1"/>
  <c r="I402"/>
  <c r="E402" s="1"/>
  <c r="I400"/>
  <c r="E400" s="1"/>
  <c r="I399"/>
  <c r="E399" s="1"/>
  <c r="I398"/>
  <c r="E398" s="1"/>
  <c r="I290"/>
  <c r="E290" s="1"/>
  <c r="I243"/>
  <c r="E243" s="1"/>
  <c r="I210"/>
  <c r="E210" s="1"/>
  <c r="I170"/>
  <c r="E170" s="1"/>
  <c r="I168"/>
  <c r="E168" s="1"/>
  <c r="I167"/>
  <c r="E167" s="1"/>
  <c r="I166"/>
  <c r="E166" s="1"/>
  <c r="I165"/>
  <c r="E165" s="1"/>
  <c r="I163"/>
  <c r="E163" s="1"/>
  <c r="I161"/>
  <c r="E161" s="1"/>
  <c r="I160"/>
  <c r="E160" s="1"/>
  <c r="I159"/>
  <c r="E159" s="1"/>
  <c r="I158"/>
  <c r="E158" s="1"/>
  <c r="I157"/>
  <c r="E157" s="1"/>
  <c r="I156"/>
  <c r="E156" s="1"/>
  <c r="I155"/>
  <c r="E155" s="1"/>
  <c r="I154"/>
  <c r="E154" s="1"/>
  <c r="I153"/>
  <c r="E153" s="1"/>
  <c r="I152"/>
  <c r="E152" s="1"/>
  <c r="I151"/>
  <c r="E151" s="1"/>
  <c r="I150"/>
  <c r="E150" s="1"/>
  <c r="I149"/>
  <c r="E149" s="1"/>
  <c r="I148"/>
  <c r="E148" s="1"/>
  <c r="I146"/>
  <c r="E146" s="1"/>
  <c r="I145"/>
  <c r="E145" s="1"/>
  <c r="C7" i="14"/>
  <c r="C10"/>
  <c r="C14"/>
  <c r="C16" s="1"/>
  <c r="B7"/>
  <c r="B10"/>
  <c r="B14"/>
  <c r="B16" s="1"/>
  <c r="T387" i="21"/>
  <c r="C318" i="23"/>
  <c r="C317" i="24" s="1"/>
  <c r="C319" i="23"/>
  <c r="C318" i="24" s="1"/>
  <c r="C320" i="23"/>
  <c r="C319" i="24" s="1"/>
  <c r="C321" i="23"/>
  <c r="C320" i="24" s="1"/>
  <c r="C322" i="23"/>
  <c r="C323"/>
  <c r="C324" i="21"/>
  <c r="C325" i="23"/>
  <c r="C325" i="21"/>
  <c r="C326" i="23"/>
  <c r="C327" i="21"/>
  <c r="C329"/>
  <c r="C331"/>
  <c r="C333"/>
  <c r="C335"/>
  <c r="C328" i="23"/>
  <c r="C329"/>
  <c r="C330"/>
  <c r="C331"/>
  <c r="C332"/>
  <c r="C333"/>
  <c r="C334"/>
  <c r="C335"/>
  <c r="C336"/>
  <c r="C337"/>
  <c r="C338" i="21"/>
  <c r="C340"/>
  <c r="C342"/>
  <c r="C344"/>
  <c r="C346"/>
  <c r="C339" i="23"/>
  <c r="C340"/>
  <c r="C341"/>
  <c r="C342"/>
  <c r="C343"/>
  <c r="C344"/>
  <c r="C345"/>
  <c r="C346"/>
  <c r="C347"/>
  <c r="C348"/>
  <c r="C350" i="21"/>
  <c r="C353"/>
  <c r="C354"/>
  <c r="C355"/>
  <c r="C356"/>
  <c r="C357"/>
  <c r="C358"/>
  <c r="C350" i="23"/>
  <c r="C349" i="24" s="1"/>
  <c r="C351" i="23"/>
  <c r="C352"/>
  <c r="C351" i="24" s="1"/>
  <c r="C353" i="23"/>
  <c r="C354"/>
  <c r="C355"/>
  <c r="C356"/>
  <c r="C357"/>
  <c r="C358"/>
  <c r="C359"/>
  <c r="C361"/>
  <c r="C361" i="21"/>
  <c r="C362" i="23"/>
  <c r="C363" i="21"/>
  <c r="C365"/>
  <c r="C367"/>
  <c r="C369"/>
  <c r="C371"/>
  <c r="C364" i="23"/>
  <c r="C365"/>
  <c r="C366"/>
  <c r="C367"/>
  <c r="C368"/>
  <c r="C369"/>
  <c r="C370"/>
  <c r="C371"/>
  <c r="C372"/>
  <c r="C373"/>
  <c r="C374" i="21"/>
  <c r="C376"/>
  <c r="C378"/>
  <c r="C380"/>
  <c r="C382"/>
  <c r="C375" i="23"/>
  <c r="C376"/>
  <c r="C377"/>
  <c r="C378"/>
  <c r="C379"/>
  <c r="C380"/>
  <c r="C381"/>
  <c r="C382"/>
  <c r="C383"/>
  <c r="C384"/>
  <c r="C386" i="21"/>
  <c r="C388"/>
  <c r="C389"/>
  <c r="C390"/>
  <c r="C391"/>
  <c r="C392"/>
  <c r="C393"/>
  <c r="C394"/>
  <c r="C386" i="23"/>
  <c r="C383" i="24" s="1"/>
  <c r="C387" i="23"/>
  <c r="C388"/>
  <c r="C389"/>
  <c r="C390"/>
  <c r="C391"/>
  <c r="C392"/>
  <c r="C393"/>
  <c r="C394"/>
  <c r="C395"/>
  <c r="C396" i="21"/>
  <c r="C397" i="23"/>
  <c r="C400" i="21"/>
  <c r="C401" i="23"/>
  <c r="C411" i="21"/>
  <c r="C412" i="23"/>
  <c r="C412" i="21"/>
  <c r="C413" i="23"/>
  <c r="C413" i="21"/>
  <c r="C414" i="23"/>
  <c r="C414" i="21"/>
  <c r="C415" i="23"/>
  <c r="C415" i="21"/>
  <c r="C416" i="23"/>
  <c r="C416" i="21"/>
  <c r="C417" i="23"/>
  <c r="C417" i="21"/>
  <c r="C418" i="23"/>
  <c r="C418" i="21"/>
  <c r="C419" i="23"/>
  <c r="C419" i="21"/>
  <c r="C420" i="23"/>
  <c r="C421" i="21"/>
  <c r="C422" i="23"/>
  <c r="C422" i="21"/>
  <c r="C423" i="23"/>
  <c r="C423" i="21"/>
  <c r="C424" i="23"/>
  <c r="C424" i="21"/>
  <c r="C425" i="23"/>
  <c r="C427"/>
  <c r="C424" i="24" s="1"/>
  <c r="C428" i="23"/>
  <c r="C425" i="24" s="1"/>
  <c r="C429" i="23"/>
  <c r="C430"/>
  <c r="C427" i="24" s="1"/>
  <c r="C430" i="21"/>
  <c r="C431" i="23"/>
  <c r="C431" i="21"/>
  <c r="C432" i="23"/>
  <c r="C432" i="21"/>
  <c r="C433" i="23"/>
  <c r="C434" i="21"/>
  <c r="C435"/>
  <c r="C436"/>
  <c r="C437"/>
  <c r="C438"/>
  <c r="C439"/>
  <c r="C441"/>
  <c r="C442"/>
  <c r="C443"/>
  <c r="C444"/>
  <c r="C445"/>
  <c r="C446"/>
  <c r="C447"/>
  <c r="C448"/>
  <c r="C449"/>
  <c r="C450"/>
  <c r="C451"/>
  <c r="C452"/>
  <c r="C453"/>
  <c r="C435" i="23"/>
  <c r="C436"/>
  <c r="C437"/>
  <c r="C438"/>
  <c r="C439"/>
  <c r="C440"/>
  <c r="C441"/>
  <c r="C438" i="24" s="1"/>
  <c r="C442" i="23"/>
  <c r="C443"/>
  <c r="C444"/>
  <c r="C445"/>
  <c r="C446"/>
  <c r="C447"/>
  <c r="C448"/>
  <c r="C449"/>
  <c r="C450"/>
  <c r="C451"/>
  <c r="C452"/>
  <c r="C453"/>
  <c r="C454"/>
  <c r="C455" i="21"/>
  <c r="C456"/>
  <c r="C457"/>
  <c r="C456" i="23"/>
  <c r="C457"/>
  <c r="C458"/>
  <c r="C458" i="21"/>
  <c r="C459" i="23"/>
  <c r="C460" i="21"/>
  <c r="C462"/>
  <c r="C463"/>
  <c r="C461" i="23"/>
  <c r="C462"/>
  <c r="C459" i="24" s="1"/>
  <c r="C463" i="23"/>
  <c r="C464"/>
  <c r="C465" i="21"/>
  <c r="C466"/>
  <c r="C467"/>
  <c r="C468"/>
  <c r="C469"/>
  <c r="C470"/>
  <c r="C471"/>
  <c r="C475"/>
  <c r="C476"/>
  <c r="C477"/>
  <c r="C478"/>
  <c r="C479"/>
  <c r="C480"/>
  <c r="C466" i="23"/>
  <c r="C467"/>
  <c r="C468"/>
  <c r="C469"/>
  <c r="C470"/>
  <c r="C471"/>
  <c r="C472"/>
  <c r="C473"/>
  <c r="C470" i="24" s="1"/>
  <c r="C474" i="23"/>
  <c r="C471" i="24" s="1"/>
  <c r="C475" i="23"/>
  <c r="C472" i="24" s="1"/>
  <c r="C476" i="23"/>
  <c r="C477"/>
  <c r="C478"/>
  <c r="C479"/>
  <c r="C480"/>
  <c r="C481"/>
  <c r="C483" i="21"/>
  <c r="C484" i="23"/>
  <c r="C484" i="21"/>
  <c r="C485" i="23"/>
  <c r="C485" i="21"/>
  <c r="C483" i="24" s="1"/>
  <c r="C486" i="23"/>
  <c r="C486" i="21"/>
  <c r="C487" i="23"/>
  <c r="C487" i="21"/>
  <c r="C488" i="23"/>
  <c r="C488" i="21"/>
  <c r="C489" i="23"/>
  <c r="C489" i="21"/>
  <c r="C490" i="23"/>
  <c r="C490" i="21"/>
  <c r="C491" i="23"/>
  <c r="C491" i="21"/>
  <c r="C492" i="23"/>
  <c r="C492" i="21"/>
  <c r="C493" i="23"/>
  <c r="C493" i="21"/>
  <c r="C494" i="23"/>
  <c r="C495"/>
  <c r="C492" i="24" s="1"/>
  <c r="C496" i="21"/>
  <c r="C497" i="23"/>
  <c r="C498"/>
  <c r="C495" i="24" s="1"/>
  <c r="C501" i="23"/>
  <c r="C498" i="24" s="1"/>
  <c r="C503" i="21"/>
  <c r="C505"/>
  <c r="C506"/>
  <c r="C508"/>
  <c r="C504" i="23"/>
  <c r="C505"/>
  <c r="C502" i="24" s="1"/>
  <c r="C506" i="23"/>
  <c r="C507"/>
  <c r="C508"/>
  <c r="C505" i="24" s="1"/>
  <c r="C509" i="23"/>
  <c r="C512"/>
  <c r="C509" i="24" s="1"/>
  <c r="C513" i="23"/>
  <c r="C510" i="24" s="1"/>
  <c r="C517" i="23"/>
  <c r="C514" i="24" s="1"/>
  <c r="C522" i="23"/>
  <c r="C519" i="24" s="1"/>
  <c r="C526" i="21"/>
  <c r="C527" i="23"/>
  <c r="T528" i="21"/>
  <c r="C529" i="23"/>
  <c r="C526" i="24" s="1"/>
  <c r="C530" i="21"/>
  <c r="C531" i="23"/>
  <c r="C531" i="21"/>
  <c r="C532" i="23"/>
  <c r="C533" i="21"/>
  <c r="C534" i="23"/>
  <c r="C535" i="21"/>
  <c r="C536" i="23"/>
  <c r="C537" i="21"/>
  <c r="C538"/>
  <c r="C539"/>
  <c r="C540"/>
  <c r="C541"/>
  <c r="C542"/>
  <c r="C543"/>
  <c r="C544"/>
  <c r="C545"/>
  <c r="C546"/>
  <c r="C547"/>
  <c r="C538" i="23"/>
  <c r="C539"/>
  <c r="C540"/>
  <c r="C541"/>
  <c r="C542"/>
  <c r="C543"/>
  <c r="C544"/>
  <c r="C545"/>
  <c r="C546"/>
  <c r="C547"/>
  <c r="C548"/>
  <c r="C549" i="21"/>
  <c r="C550"/>
  <c r="C551"/>
  <c r="C553"/>
  <c r="C554"/>
  <c r="C555"/>
  <c r="C556"/>
  <c r="C557"/>
  <c r="C558"/>
  <c r="C559"/>
  <c r="C550" i="23"/>
  <c r="C551"/>
  <c r="C552"/>
  <c r="C553"/>
  <c r="C554"/>
  <c r="C555"/>
  <c r="C556"/>
  <c r="C557"/>
  <c r="C558"/>
  <c r="C559"/>
  <c r="C560"/>
  <c r="C562"/>
  <c r="C559" i="24" s="1"/>
  <c r="C563" i="21"/>
  <c r="C564"/>
  <c r="C565"/>
  <c r="C567"/>
  <c r="C568"/>
  <c r="C569"/>
  <c r="C570"/>
  <c r="C571"/>
  <c r="C572"/>
  <c r="C573"/>
  <c r="C564" i="23"/>
  <c r="C565"/>
  <c r="C566"/>
  <c r="C567"/>
  <c r="C564" i="24" s="1"/>
  <c r="C568" i="23"/>
  <c r="C569"/>
  <c r="C570"/>
  <c r="C571"/>
  <c r="C572"/>
  <c r="C573"/>
  <c r="C574"/>
  <c r="C575" i="21"/>
  <c r="C576"/>
  <c r="C577"/>
  <c r="C578"/>
  <c r="C579"/>
  <c r="C580"/>
  <c r="C581"/>
  <c r="C582"/>
  <c r="C583"/>
  <c r="C584"/>
  <c r="C585"/>
  <c r="C576" i="23"/>
  <c r="C577"/>
  <c r="C578"/>
  <c r="C579"/>
  <c r="C580"/>
  <c r="C581"/>
  <c r="C582"/>
  <c r="C583"/>
  <c r="C584"/>
  <c r="C585"/>
  <c r="C586"/>
  <c r="C4"/>
  <c r="C6"/>
  <c r="C7"/>
  <c r="C10"/>
  <c r="C13"/>
  <c r="C14"/>
  <c r="C15"/>
  <c r="C15" i="24" s="1"/>
  <c r="C16" i="23"/>
  <c r="C18"/>
  <c r="C18" i="24" s="1"/>
  <c r="C19" i="23"/>
  <c r="C20"/>
  <c r="C20" i="24" s="1"/>
  <c r="C25" i="23"/>
  <c r="C25" i="24" s="1"/>
  <c r="C26" i="23"/>
  <c r="C28"/>
  <c r="C28" i="24" s="1"/>
  <c r="C29" i="23"/>
  <c r="C33"/>
  <c r="C33" i="24" s="1"/>
  <c r="C34" i="21"/>
  <c r="C35"/>
  <c r="C35" i="24" s="1"/>
  <c r="C36" i="23"/>
  <c r="C36" i="24" s="1"/>
  <c r="C38" i="23"/>
  <c r="C38" i="24" s="1"/>
  <c r="C40" i="23"/>
  <c r="C40" i="24" s="1"/>
  <c r="C41" i="23"/>
  <c r="C41" i="24" s="1"/>
  <c r="C48" i="23"/>
  <c r="C48" i="24" s="1"/>
  <c r="C49" i="21"/>
  <c r="C47" s="1"/>
  <c r="C54" s="1"/>
  <c r="C49" i="23"/>
  <c r="C53" i="21"/>
  <c r="C53" i="23"/>
  <c r="C60"/>
  <c r="C60" i="24" s="1"/>
  <c r="C64" i="23"/>
  <c r="C64" i="24" s="1"/>
  <c r="C65" i="23"/>
  <c r="C65" i="24" s="1"/>
  <c r="C66" i="23"/>
  <c r="C66" i="24" s="1"/>
  <c r="C67" i="23"/>
  <c r="C67" i="24" s="1"/>
  <c r="C71" i="23"/>
  <c r="C71" i="24" s="1"/>
  <c r="C72" i="23"/>
  <c r="C72" i="24" s="1"/>
  <c r="C75" i="23"/>
  <c r="C75" i="24" s="1"/>
  <c r="C76" i="23"/>
  <c r="C78"/>
  <c r="C78" i="24" s="1"/>
  <c r="C81" i="23"/>
  <c r="C81" i="24" s="1"/>
  <c r="C85" i="23"/>
  <c r="C86"/>
  <c r="C85" i="24" s="1"/>
  <c r="C87" i="23"/>
  <c r="C88"/>
  <c r="C91"/>
  <c r="C88" i="24" s="1"/>
  <c r="C92" i="23"/>
  <c r="C89" i="24" s="1"/>
  <c r="C92" i="21"/>
  <c r="C100" s="1"/>
  <c r="C95" i="23"/>
  <c r="C100"/>
  <c r="C97" i="24" s="1"/>
  <c r="C101" i="23"/>
  <c r="C98" i="24" s="1"/>
  <c r="C102" i="21"/>
  <c r="C105" i="23"/>
  <c r="C104" i="21"/>
  <c r="C105"/>
  <c r="C106"/>
  <c r="C107"/>
  <c r="C108"/>
  <c r="C109"/>
  <c r="C110"/>
  <c r="C111"/>
  <c r="C112"/>
  <c r="C113"/>
  <c r="C114"/>
  <c r="C107" i="23"/>
  <c r="C108"/>
  <c r="C109"/>
  <c r="C110"/>
  <c r="C111"/>
  <c r="C112"/>
  <c r="C113"/>
  <c r="C114"/>
  <c r="C115"/>
  <c r="C116"/>
  <c r="C117"/>
  <c r="C115" i="21"/>
  <c r="C118" i="23"/>
  <c r="C117" i="21"/>
  <c r="C118"/>
  <c r="C119"/>
  <c r="C120"/>
  <c r="C121"/>
  <c r="C122"/>
  <c r="C123"/>
  <c r="C120" i="23"/>
  <c r="C121"/>
  <c r="C122"/>
  <c r="C123"/>
  <c r="C124"/>
  <c r="C125"/>
  <c r="C126"/>
  <c r="C125" i="21"/>
  <c r="C126"/>
  <c r="C127"/>
  <c r="C128"/>
  <c r="C129"/>
  <c r="C130"/>
  <c r="C131"/>
  <c r="C133"/>
  <c r="C128" i="23"/>
  <c r="C129"/>
  <c r="C130"/>
  <c r="C131"/>
  <c r="C132"/>
  <c r="C133"/>
  <c r="C134"/>
  <c r="C135"/>
  <c r="C132" i="24" s="1"/>
  <c r="C136" i="23"/>
  <c r="C135" i="21"/>
  <c r="C136"/>
  <c r="C138"/>
  <c r="C139"/>
  <c r="C140"/>
  <c r="C138" i="23"/>
  <c r="C139"/>
  <c r="C140"/>
  <c r="C137" i="24" s="1"/>
  <c r="C141" i="23"/>
  <c r="C142"/>
  <c r="C143"/>
  <c r="C141" i="21"/>
  <c r="C144" i="23"/>
  <c r="C145" i="21"/>
  <c r="C146"/>
  <c r="C147"/>
  <c r="C148"/>
  <c r="C149"/>
  <c r="C150"/>
  <c r="C151"/>
  <c r="C152"/>
  <c r="C153"/>
  <c r="C154"/>
  <c r="C155"/>
  <c r="C156"/>
  <c r="C157"/>
  <c r="C158"/>
  <c r="C160"/>
  <c r="C162"/>
  <c r="C163"/>
  <c r="C165"/>
  <c r="C167"/>
  <c r="C147" i="23"/>
  <c r="C169" i="21"/>
  <c r="C172" i="23"/>
  <c r="C174"/>
  <c r="C171" i="24" s="1"/>
  <c r="C172" i="21"/>
  <c r="C175" i="23"/>
  <c r="C174" i="21"/>
  <c r="C175"/>
  <c r="C176"/>
  <c r="C177"/>
  <c r="C178"/>
  <c r="C179"/>
  <c r="C180"/>
  <c r="C182"/>
  <c r="C183"/>
  <c r="C177" i="23"/>
  <c r="C178"/>
  <c r="C179"/>
  <c r="C180"/>
  <c r="C181"/>
  <c r="C182"/>
  <c r="C183"/>
  <c r="C184"/>
  <c r="C181" i="24" s="1"/>
  <c r="C185" i="23"/>
  <c r="C186"/>
  <c r="C185" i="21"/>
  <c r="C186"/>
  <c r="C187"/>
  <c r="C188"/>
  <c r="C189"/>
  <c r="C190"/>
  <c r="C191"/>
  <c r="C192"/>
  <c r="C193"/>
  <c r="C194"/>
  <c r="C188" i="23"/>
  <c r="C189"/>
  <c r="C190"/>
  <c r="C191"/>
  <c r="C192"/>
  <c r="C193"/>
  <c r="C194"/>
  <c r="C195"/>
  <c r="C196"/>
  <c r="C197"/>
  <c r="C196" i="21"/>
  <c r="C197"/>
  <c r="C198"/>
  <c r="C199"/>
  <c r="C200"/>
  <c r="C201"/>
  <c r="C204"/>
  <c r="C205"/>
  <c r="C199" i="23"/>
  <c r="C200"/>
  <c r="C201"/>
  <c r="C202"/>
  <c r="C203"/>
  <c r="C204"/>
  <c r="C205"/>
  <c r="C202" i="24" s="1"/>
  <c r="C206" i="23"/>
  <c r="C203" i="24" s="1"/>
  <c r="C207" i="23"/>
  <c r="C208"/>
  <c r="C206" i="21"/>
  <c r="C209" i="23"/>
  <c r="C209" i="21"/>
  <c r="C210"/>
  <c r="C213"/>
  <c r="C214"/>
  <c r="C215"/>
  <c r="C216"/>
  <c r="C217"/>
  <c r="C218"/>
  <c r="C219"/>
  <c r="C220"/>
  <c r="C221"/>
  <c r="C212" i="23"/>
  <c r="C213"/>
  <c r="C216"/>
  <c r="C217"/>
  <c r="C218"/>
  <c r="C219"/>
  <c r="C220"/>
  <c r="C221"/>
  <c r="C222"/>
  <c r="C223"/>
  <c r="C224"/>
  <c r="C222" i="21"/>
  <c r="C225" i="23"/>
  <c r="C223" i="21"/>
  <c r="C226" i="23"/>
  <c r="C226" i="21"/>
  <c r="C228" i="23"/>
  <c r="C229"/>
  <c r="C230"/>
  <c r="C227" i="24" s="1"/>
  <c r="C231" i="23"/>
  <c r="C228" i="24" s="1"/>
  <c r="C230" i="21"/>
  <c r="C232" i="23"/>
  <c r="C229" i="24" s="1"/>
  <c r="C231" i="21"/>
  <c r="C233" i="23"/>
  <c r="C232" i="21"/>
  <c r="C234" i="23"/>
  <c r="C233" i="21"/>
  <c r="C235" i="23"/>
  <c r="C234" i="21"/>
  <c r="C236" i="23"/>
  <c r="C235" i="21"/>
  <c r="C237" i="23"/>
  <c r="C236" i="21"/>
  <c r="C238" i="23"/>
  <c r="C239"/>
  <c r="C241"/>
  <c r="C239" i="24" s="1"/>
  <c r="C242" i="23"/>
  <c r="C240" i="24" s="1"/>
  <c r="C244" i="23"/>
  <c r="C242" i="24" s="1"/>
  <c r="C244" i="21"/>
  <c r="C246" i="23"/>
  <c r="C245" i="21"/>
  <c r="C247" i="23"/>
  <c r="C250"/>
  <c r="C248" i="24" s="1"/>
  <c r="C249" i="21"/>
  <c r="C252" s="1"/>
  <c r="C251" i="23"/>
  <c r="C252"/>
  <c r="C250" i="24" s="1"/>
  <c r="C253" i="23"/>
  <c r="C251" i="24" s="1"/>
  <c r="C253" i="21"/>
  <c r="C255" i="23"/>
  <c r="C255" i="21"/>
  <c r="C256"/>
  <c r="C257"/>
  <c r="C258"/>
  <c r="C259"/>
  <c r="C260"/>
  <c r="C261"/>
  <c r="C262"/>
  <c r="C263"/>
  <c r="C264"/>
  <c r="C257" i="23"/>
  <c r="C258"/>
  <c r="C259"/>
  <c r="C260"/>
  <c r="C261"/>
  <c r="C262"/>
  <c r="C263"/>
  <c r="C264"/>
  <c r="C265"/>
  <c r="C266"/>
  <c r="C266" i="21"/>
  <c r="C267"/>
  <c r="C268"/>
  <c r="C269"/>
  <c r="C270"/>
  <c r="C271"/>
  <c r="C272"/>
  <c r="C273"/>
  <c r="C274"/>
  <c r="C275"/>
  <c r="C268" i="23"/>
  <c r="C269"/>
  <c r="C270"/>
  <c r="C271"/>
  <c r="C272"/>
  <c r="C273"/>
  <c r="C274"/>
  <c r="C275"/>
  <c r="C276"/>
  <c r="C277"/>
  <c r="C277" i="21"/>
  <c r="C278"/>
  <c r="C279"/>
  <c r="C280"/>
  <c r="C281"/>
  <c r="C282"/>
  <c r="C283"/>
  <c r="C284"/>
  <c r="C285"/>
  <c r="C286"/>
  <c r="C279" i="23"/>
  <c r="C280"/>
  <c r="C281"/>
  <c r="C282"/>
  <c r="C283"/>
  <c r="C284"/>
  <c r="C285"/>
  <c r="C286"/>
  <c r="C287"/>
  <c r="C288"/>
  <c r="C287" i="21"/>
  <c r="C289" i="23"/>
  <c r="C290" i="21"/>
  <c r="C291"/>
  <c r="C292"/>
  <c r="C293"/>
  <c r="C294"/>
  <c r="C294" i="24" s="1"/>
  <c r="C295" i="21"/>
  <c r="C296"/>
  <c r="C297"/>
  <c r="C298"/>
  <c r="C299"/>
  <c r="C300"/>
  <c r="C292" i="23"/>
  <c r="C293"/>
  <c r="C294"/>
  <c r="C295"/>
  <c r="C296"/>
  <c r="C297"/>
  <c r="C298"/>
  <c r="C299"/>
  <c r="C300"/>
  <c r="C301"/>
  <c r="C302"/>
  <c r="C301" i="21"/>
  <c r="C303" i="23"/>
  <c r="C303" i="21"/>
  <c r="C304"/>
  <c r="C305"/>
  <c r="C306"/>
  <c r="C307"/>
  <c r="C308"/>
  <c r="C309"/>
  <c r="C310"/>
  <c r="C311"/>
  <c r="C312"/>
  <c r="C313"/>
  <c r="C305" i="23"/>
  <c r="C306"/>
  <c r="C307"/>
  <c r="C308"/>
  <c r="C309"/>
  <c r="C310"/>
  <c r="C311"/>
  <c r="C312"/>
  <c r="C313"/>
  <c r="C314"/>
  <c r="C315"/>
  <c r="C99"/>
  <c r="C96" i="24" s="1"/>
  <c r="C100" s="1"/>
  <c r="I510" i="23"/>
  <c r="I245"/>
  <c r="I248"/>
  <c r="R103" i="21"/>
  <c r="R116"/>
  <c r="R173"/>
  <c r="R184"/>
  <c r="R195"/>
  <c r="R208"/>
  <c r="R254"/>
  <c r="R265"/>
  <c r="R276"/>
  <c r="R289"/>
  <c r="R302"/>
  <c r="R326"/>
  <c r="R337"/>
  <c r="R362"/>
  <c r="R373"/>
  <c r="R409"/>
  <c r="R410"/>
  <c r="R420"/>
  <c r="R454"/>
  <c r="R534"/>
  <c r="R536"/>
  <c r="R548"/>
  <c r="R574"/>
  <c r="S103"/>
  <c r="S116"/>
  <c r="S173"/>
  <c r="S184"/>
  <c r="S195"/>
  <c r="S208"/>
  <c r="S254"/>
  <c r="S265"/>
  <c r="S276"/>
  <c r="S289"/>
  <c r="S302"/>
  <c r="S326"/>
  <c r="S337"/>
  <c r="S362"/>
  <c r="S373"/>
  <c r="S409"/>
  <c r="S410"/>
  <c r="S420"/>
  <c r="S454"/>
  <c r="S534"/>
  <c r="S536"/>
  <c r="S548"/>
  <c r="S574"/>
  <c r="Q103"/>
  <c r="Q116"/>
  <c r="Q173"/>
  <c r="Q184"/>
  <c r="Q195"/>
  <c r="Q208"/>
  <c r="Q254"/>
  <c r="Q265"/>
  <c r="Q276"/>
  <c r="Q289"/>
  <c r="Q302"/>
  <c r="Q326"/>
  <c r="Q337"/>
  <c r="Q362"/>
  <c r="Q373"/>
  <c r="Q409"/>
  <c r="Q410"/>
  <c r="Q420"/>
  <c r="Q454"/>
  <c r="Q534"/>
  <c r="Q536"/>
  <c r="Q548"/>
  <c r="Q574"/>
  <c r="C17" i="23"/>
  <c r="C21"/>
  <c r="C23"/>
  <c r="C45"/>
  <c r="C45" i="24" s="1"/>
  <c r="C47" i="23"/>
  <c r="C51"/>
  <c r="C54" s="1"/>
  <c r="C55"/>
  <c r="C62"/>
  <c r="C69"/>
  <c r="C73"/>
  <c r="C84"/>
  <c r="C89" s="1"/>
  <c r="C103"/>
  <c r="C227"/>
  <c r="C224" i="24" s="1"/>
  <c r="C254" i="23"/>
  <c r="C324"/>
  <c r="C410"/>
  <c r="C411"/>
  <c r="C421"/>
  <c r="C426"/>
  <c r="C535"/>
  <c r="C595"/>
  <c r="C602"/>
  <c r="C605"/>
  <c r="C606"/>
  <c r="C607"/>
  <c r="C620"/>
  <c r="C607" i="21"/>
  <c r="C499" i="23"/>
  <c r="C496" i="24" s="1"/>
  <c r="C499" i="21"/>
  <c r="C500" i="23"/>
  <c r="C501" i="21"/>
  <c r="C502" i="23"/>
  <c r="C504" i="24"/>
  <c r="C409" i="21"/>
  <c r="C410"/>
  <c r="C420"/>
  <c r="I609" i="23"/>
  <c r="I610"/>
  <c r="I620"/>
  <c r="I621"/>
  <c r="C590"/>
  <c r="C589" i="21"/>
  <c r="C591" i="23"/>
  <c r="C590" i="21"/>
  <c r="C592" i="23"/>
  <c r="C591" i="21"/>
  <c r="C593" i="23"/>
  <c r="C592" i="21"/>
  <c r="C594" i="23"/>
  <c r="C593" i="21"/>
  <c r="C594"/>
  <c r="C596" i="23"/>
  <c r="C595" i="21"/>
  <c r="C597" i="23"/>
  <c r="C596" i="21"/>
  <c r="C598" i="23"/>
  <c r="C597" i="21"/>
  <c r="C599" i="23"/>
  <c r="C598" i="21"/>
  <c r="C600" i="23"/>
  <c r="C599" i="21"/>
  <c r="C601" i="23"/>
  <c r="C600" i="21"/>
  <c r="C601"/>
  <c r="C604" i="23"/>
  <c r="C603" i="21"/>
  <c r="C604" s="1"/>
  <c r="C602" i="24" s="1"/>
  <c r="C605" i="21"/>
  <c r="C606"/>
  <c r="C608"/>
  <c r="C606" i="24" s="1"/>
  <c r="C609" i="21"/>
  <c r="I611" i="23"/>
  <c r="C610" i="21"/>
  <c r="I613" i="23"/>
  <c r="C612" i="21"/>
  <c r="I614" i="23"/>
  <c r="C613" i="21"/>
  <c r="I615" i="23"/>
  <c r="C614" i="21"/>
  <c r="I616" i="23"/>
  <c r="C615" i="21"/>
  <c r="I617" i="23"/>
  <c r="C616" i="21"/>
  <c r="I618" i="23"/>
  <c r="C617" i="21"/>
  <c r="I619" i="23"/>
  <c r="C618" i="21"/>
  <c r="C619"/>
  <c r="C620"/>
  <c r="C568" i="24"/>
  <c r="C575"/>
  <c r="C576"/>
  <c r="C583"/>
  <c r="C538"/>
  <c r="C542"/>
  <c r="C528" i="23"/>
  <c r="C527" i="21"/>
  <c r="C530" i="23"/>
  <c r="C529" i="21"/>
  <c r="C533" i="23"/>
  <c r="C532" i="21"/>
  <c r="C514" i="23"/>
  <c r="C513" i="21"/>
  <c r="C514"/>
  <c r="C516" i="23"/>
  <c r="C515" i="21"/>
  <c r="C518" i="23"/>
  <c r="C517" i="21"/>
  <c r="C519" i="23"/>
  <c r="C518" i="21"/>
  <c r="C520" i="23"/>
  <c r="C519" i="21"/>
  <c r="C523" i="23"/>
  <c r="C520" i="24" s="1"/>
  <c r="C524" i="23"/>
  <c r="C523" i="21"/>
  <c r="C525" i="23"/>
  <c r="C524" i="21"/>
  <c r="C436" i="24"/>
  <c r="C453"/>
  <c r="C455"/>
  <c r="C398" i="23"/>
  <c r="C397" i="21"/>
  <c r="C399" i="23"/>
  <c r="C398" i="21"/>
  <c r="C400" i="23"/>
  <c r="C399" i="21"/>
  <c r="C402" i="23"/>
  <c r="C401" i="21"/>
  <c r="C403" i="23"/>
  <c r="C402" i="21"/>
  <c r="C404" i="23"/>
  <c r="C403" i="21"/>
  <c r="C405" i="23"/>
  <c r="C404" i="21"/>
  <c r="C406" i="23"/>
  <c r="C405" i="21"/>
  <c r="C407" i="23"/>
  <c r="C406" i="21"/>
  <c r="C408" i="23"/>
  <c r="C407" i="21"/>
  <c r="C409" i="23"/>
  <c r="C408" i="21"/>
  <c r="C387" i="24"/>
  <c r="C391"/>
  <c r="C329"/>
  <c r="C333"/>
  <c r="C338"/>
  <c r="C340"/>
  <c r="C346"/>
  <c r="C354"/>
  <c r="C355"/>
  <c r="C266"/>
  <c r="C290" i="23"/>
  <c r="C288" i="21"/>
  <c r="C290" i="24"/>
  <c r="C243" i="23"/>
  <c r="C241" i="21"/>
  <c r="C247" s="1"/>
  <c r="O247" s="1"/>
  <c r="C173" i="23"/>
  <c r="C170" i="21"/>
  <c r="C176" i="24"/>
  <c r="C183"/>
  <c r="C186"/>
  <c r="C196"/>
  <c r="C210" i="23"/>
  <c r="C207" i="21"/>
  <c r="C211" i="24"/>
  <c r="C212"/>
  <c r="C213"/>
  <c r="C106"/>
  <c r="C110"/>
  <c r="C113"/>
  <c r="C114"/>
  <c r="C127"/>
  <c r="C145" i="23"/>
  <c r="C142" i="21"/>
  <c r="C146" i="23"/>
  <c r="C143" i="21"/>
  <c r="C148" i="23"/>
  <c r="C149"/>
  <c r="C150"/>
  <c r="C151"/>
  <c r="C152"/>
  <c r="C153"/>
  <c r="C154"/>
  <c r="C155"/>
  <c r="C156"/>
  <c r="C157"/>
  <c r="C158"/>
  <c r="C159"/>
  <c r="C160"/>
  <c r="C161"/>
  <c r="C162"/>
  <c r="C159" i="24" s="1"/>
  <c r="C163" i="23"/>
  <c r="C164"/>
  <c r="C161" i="24" s="1"/>
  <c r="C165" i="23"/>
  <c r="C166"/>
  <c r="C167"/>
  <c r="C168"/>
  <c r="C169"/>
  <c r="C166" i="24" s="1"/>
  <c r="C170" i="23"/>
  <c r="C93"/>
  <c r="C90" i="21"/>
  <c r="C94" i="23"/>
  <c r="C91" i="21"/>
  <c r="C96" i="23"/>
  <c r="C93" i="21"/>
  <c r="C97" i="23"/>
  <c r="C94" i="21"/>
  <c r="C98" i="23"/>
  <c r="C95" i="21"/>
  <c r="C68" i="23"/>
  <c r="C68" i="21"/>
  <c r="C61" i="23"/>
  <c r="C61" i="21"/>
  <c r="F17" i="23"/>
  <c r="G17"/>
  <c r="H17"/>
  <c r="I17"/>
  <c r="K17"/>
  <c r="F21"/>
  <c r="G21"/>
  <c r="H21"/>
  <c r="I21"/>
  <c r="K21"/>
  <c r="F23"/>
  <c r="G23"/>
  <c r="H23"/>
  <c r="I23"/>
  <c r="K23"/>
  <c r="F31"/>
  <c r="G31"/>
  <c r="H31"/>
  <c r="I31"/>
  <c r="F37"/>
  <c r="G37"/>
  <c r="H37"/>
  <c r="I37"/>
  <c r="K46"/>
  <c r="F47"/>
  <c r="G47"/>
  <c r="H47"/>
  <c r="I47"/>
  <c r="F51"/>
  <c r="G51"/>
  <c r="H51"/>
  <c r="I51"/>
  <c r="J51"/>
  <c r="J54" s="1"/>
  <c r="K54"/>
  <c r="F55"/>
  <c r="G55"/>
  <c r="H55"/>
  <c r="I55"/>
  <c r="F62"/>
  <c r="G62"/>
  <c r="H62"/>
  <c r="I62"/>
  <c r="F69"/>
  <c r="G69"/>
  <c r="H69"/>
  <c r="I69"/>
  <c r="F73"/>
  <c r="G73"/>
  <c r="H73"/>
  <c r="I73"/>
  <c r="K82"/>
  <c r="F84"/>
  <c r="F89" s="1"/>
  <c r="G84"/>
  <c r="G89" s="1"/>
  <c r="H84"/>
  <c r="H89" s="1"/>
  <c r="I84"/>
  <c r="I89" s="1"/>
  <c r="K89"/>
  <c r="F99"/>
  <c r="F103" s="1"/>
  <c r="G99"/>
  <c r="G103" s="1"/>
  <c r="H99"/>
  <c r="H103" s="1"/>
  <c r="I99"/>
  <c r="I103" s="1"/>
  <c r="K103"/>
  <c r="F106"/>
  <c r="G106"/>
  <c r="H106"/>
  <c r="I106"/>
  <c r="F119"/>
  <c r="G119"/>
  <c r="H119"/>
  <c r="I119"/>
  <c r="F127"/>
  <c r="G127"/>
  <c r="H127"/>
  <c r="I127"/>
  <c r="F137"/>
  <c r="G137"/>
  <c r="H137"/>
  <c r="I137"/>
  <c r="K171"/>
  <c r="I171" s="1"/>
  <c r="F176"/>
  <c r="G176"/>
  <c r="H176"/>
  <c r="I176"/>
  <c r="F187"/>
  <c r="G187"/>
  <c r="H187"/>
  <c r="I187"/>
  <c r="F198"/>
  <c r="G198"/>
  <c r="H198"/>
  <c r="I198"/>
  <c r="F211"/>
  <c r="G211"/>
  <c r="H211"/>
  <c r="I211"/>
  <c r="F227"/>
  <c r="G227"/>
  <c r="H227"/>
  <c r="I227"/>
  <c r="K240"/>
  <c r="F249"/>
  <c r="G249"/>
  <c r="H249"/>
  <c r="K249"/>
  <c r="F254"/>
  <c r="G254"/>
  <c r="H254"/>
  <c r="I254"/>
  <c r="K254"/>
  <c r="F256"/>
  <c r="G256"/>
  <c r="H256"/>
  <c r="I256"/>
  <c r="F267"/>
  <c r="G267"/>
  <c r="H267"/>
  <c r="I267"/>
  <c r="F278"/>
  <c r="G278"/>
  <c r="H278"/>
  <c r="I278"/>
  <c r="F291"/>
  <c r="G291"/>
  <c r="H291"/>
  <c r="I291"/>
  <c r="F304"/>
  <c r="G304"/>
  <c r="H304"/>
  <c r="I304"/>
  <c r="K316"/>
  <c r="F324"/>
  <c r="G324"/>
  <c r="H324"/>
  <c r="I324"/>
  <c r="K324"/>
  <c r="F327"/>
  <c r="G327"/>
  <c r="H327"/>
  <c r="I327"/>
  <c r="F338"/>
  <c r="G338"/>
  <c r="H338"/>
  <c r="I338"/>
  <c r="F349"/>
  <c r="G349"/>
  <c r="H349"/>
  <c r="I349"/>
  <c r="K349"/>
  <c r="F363"/>
  <c r="G363"/>
  <c r="H363"/>
  <c r="I363"/>
  <c r="F374"/>
  <c r="G374"/>
  <c r="H374"/>
  <c r="I374"/>
  <c r="K374"/>
  <c r="F385"/>
  <c r="G385"/>
  <c r="H385"/>
  <c r="I385"/>
  <c r="J385"/>
  <c r="K385"/>
  <c r="F410"/>
  <c r="G410"/>
  <c r="H410"/>
  <c r="I410"/>
  <c r="K410"/>
  <c r="F411"/>
  <c r="G411"/>
  <c r="H411"/>
  <c r="I411"/>
  <c r="K411"/>
  <c r="F421"/>
  <c r="G421"/>
  <c r="H421"/>
  <c r="I421"/>
  <c r="K421"/>
  <c r="F426"/>
  <c r="G426"/>
  <c r="H426"/>
  <c r="I426"/>
  <c r="K426"/>
  <c r="F434"/>
  <c r="G434"/>
  <c r="H434"/>
  <c r="I434"/>
  <c r="K434"/>
  <c r="F455"/>
  <c r="G455"/>
  <c r="H455"/>
  <c r="I455"/>
  <c r="K455"/>
  <c r="F460"/>
  <c r="G460"/>
  <c r="H460"/>
  <c r="I460"/>
  <c r="K460"/>
  <c r="F465"/>
  <c r="G465"/>
  <c r="H465"/>
  <c r="I465"/>
  <c r="K465"/>
  <c r="F483"/>
  <c r="G483"/>
  <c r="H483"/>
  <c r="I483"/>
  <c r="K483"/>
  <c r="F503"/>
  <c r="F526" s="1"/>
  <c r="G503"/>
  <c r="G526" s="1"/>
  <c r="H503"/>
  <c r="H526" s="1"/>
  <c r="I503"/>
  <c r="I526" s="1"/>
  <c r="K503"/>
  <c r="K526" s="1"/>
  <c r="F535"/>
  <c r="G535"/>
  <c r="H535"/>
  <c r="I535"/>
  <c r="K535"/>
  <c r="F537"/>
  <c r="G537"/>
  <c r="H537"/>
  <c r="I537"/>
  <c r="K537"/>
  <c r="F549"/>
  <c r="G549"/>
  <c r="H549"/>
  <c r="I549"/>
  <c r="K549"/>
  <c r="F563"/>
  <c r="G563"/>
  <c r="H563"/>
  <c r="I563"/>
  <c r="K563"/>
  <c r="F575"/>
  <c r="G575"/>
  <c r="H575"/>
  <c r="I575"/>
  <c r="K575"/>
  <c r="I589"/>
  <c r="K627"/>
  <c r="E103" i="21"/>
  <c r="F103"/>
  <c r="G103"/>
  <c r="H103"/>
  <c r="I103"/>
  <c r="J103"/>
  <c r="K103"/>
  <c r="L103"/>
  <c r="M103"/>
  <c r="N103"/>
  <c r="O103"/>
  <c r="P103"/>
  <c r="T103"/>
  <c r="E116"/>
  <c r="F116"/>
  <c r="G116"/>
  <c r="H116"/>
  <c r="I116"/>
  <c r="J116"/>
  <c r="K116"/>
  <c r="L116"/>
  <c r="M116"/>
  <c r="N116"/>
  <c r="O116"/>
  <c r="P116"/>
  <c r="T116"/>
  <c r="T173"/>
  <c r="E184"/>
  <c r="F184"/>
  <c r="G184"/>
  <c r="H184"/>
  <c r="I184"/>
  <c r="J184"/>
  <c r="K184"/>
  <c r="L184"/>
  <c r="M184"/>
  <c r="N184"/>
  <c r="O184"/>
  <c r="P184"/>
  <c r="T184"/>
  <c r="E195"/>
  <c r="F195"/>
  <c r="G195"/>
  <c r="H195"/>
  <c r="I195"/>
  <c r="J195"/>
  <c r="K195"/>
  <c r="L195"/>
  <c r="M195"/>
  <c r="N195"/>
  <c r="O195"/>
  <c r="P195"/>
  <c r="T195"/>
  <c r="E208"/>
  <c r="F208"/>
  <c r="G208"/>
  <c r="H208"/>
  <c r="I208"/>
  <c r="J208"/>
  <c r="K208"/>
  <c r="L208"/>
  <c r="M208"/>
  <c r="N208"/>
  <c r="O208"/>
  <c r="P208"/>
  <c r="T208"/>
  <c r="E254"/>
  <c r="F254"/>
  <c r="G254"/>
  <c r="H254"/>
  <c r="I254"/>
  <c r="J254"/>
  <c r="K254"/>
  <c r="L254"/>
  <c r="M254"/>
  <c r="N254"/>
  <c r="O254"/>
  <c r="P254"/>
  <c r="T254"/>
  <c r="E265"/>
  <c r="F265"/>
  <c r="G265"/>
  <c r="H265"/>
  <c r="I265"/>
  <c r="J265"/>
  <c r="K265"/>
  <c r="L265"/>
  <c r="M265"/>
  <c r="N265"/>
  <c r="O265"/>
  <c r="P265"/>
  <c r="T265"/>
  <c r="E276"/>
  <c r="F276"/>
  <c r="G276"/>
  <c r="H276"/>
  <c r="I276"/>
  <c r="J276"/>
  <c r="K276"/>
  <c r="L276"/>
  <c r="M276"/>
  <c r="N276"/>
  <c r="O276"/>
  <c r="P276"/>
  <c r="T276"/>
  <c r="E289"/>
  <c r="F289"/>
  <c r="G289"/>
  <c r="H289"/>
  <c r="I289"/>
  <c r="J289"/>
  <c r="K289"/>
  <c r="L289"/>
  <c r="M289"/>
  <c r="N289"/>
  <c r="O289"/>
  <c r="P289"/>
  <c r="T289"/>
  <c r="E302"/>
  <c r="F302"/>
  <c r="G302"/>
  <c r="H302"/>
  <c r="I302"/>
  <c r="J302"/>
  <c r="K302"/>
  <c r="L302"/>
  <c r="M302"/>
  <c r="N302"/>
  <c r="O302"/>
  <c r="O314" s="1"/>
  <c r="P302"/>
  <c r="T302"/>
  <c r="V314"/>
  <c r="E326"/>
  <c r="F326"/>
  <c r="G326"/>
  <c r="H326"/>
  <c r="I326"/>
  <c r="J326"/>
  <c r="K326"/>
  <c r="L326"/>
  <c r="M326"/>
  <c r="N326"/>
  <c r="O326"/>
  <c r="P326"/>
  <c r="T326"/>
  <c r="E337"/>
  <c r="F337"/>
  <c r="G337"/>
  <c r="H337"/>
  <c r="I337"/>
  <c r="J337"/>
  <c r="K337"/>
  <c r="L337"/>
  <c r="M337"/>
  <c r="N337"/>
  <c r="O337"/>
  <c r="P337"/>
  <c r="T337"/>
  <c r="E362"/>
  <c r="F362"/>
  <c r="G362"/>
  <c r="H362"/>
  <c r="I362"/>
  <c r="J362"/>
  <c r="K362"/>
  <c r="L362"/>
  <c r="M362"/>
  <c r="N362"/>
  <c r="O362"/>
  <c r="P362"/>
  <c r="T362"/>
  <c r="E373"/>
  <c r="F373"/>
  <c r="G373"/>
  <c r="H373"/>
  <c r="I373"/>
  <c r="J373"/>
  <c r="K373"/>
  <c r="L373"/>
  <c r="M373"/>
  <c r="N373"/>
  <c r="O373"/>
  <c r="P373"/>
  <c r="T373"/>
  <c r="V373"/>
  <c r="E409"/>
  <c r="F409"/>
  <c r="G409"/>
  <c r="H409"/>
  <c r="I409"/>
  <c r="J409"/>
  <c r="K409"/>
  <c r="L409"/>
  <c r="M409"/>
  <c r="N409"/>
  <c r="O409"/>
  <c r="P409"/>
  <c r="T409"/>
  <c r="V409"/>
  <c r="E410"/>
  <c r="F410"/>
  <c r="G410"/>
  <c r="H410"/>
  <c r="I410"/>
  <c r="J410"/>
  <c r="K410"/>
  <c r="L410"/>
  <c r="M410"/>
  <c r="N410"/>
  <c r="O410"/>
  <c r="P410"/>
  <c r="T410"/>
  <c r="V410"/>
  <c r="E420"/>
  <c r="F420"/>
  <c r="G420"/>
  <c r="H420"/>
  <c r="I420"/>
  <c r="J420"/>
  <c r="K420"/>
  <c r="L420"/>
  <c r="M420"/>
  <c r="N420"/>
  <c r="O420"/>
  <c r="P420"/>
  <c r="T420"/>
  <c r="V420"/>
  <c r="E454"/>
  <c r="E481" s="1"/>
  <c r="F454"/>
  <c r="F481" s="1"/>
  <c r="G454"/>
  <c r="G481" s="1"/>
  <c r="H454"/>
  <c r="H481" s="1"/>
  <c r="I454"/>
  <c r="I481" s="1"/>
  <c r="J454"/>
  <c r="J481" s="1"/>
  <c r="K454"/>
  <c r="K481" s="1"/>
  <c r="L454"/>
  <c r="L481" s="1"/>
  <c r="M454"/>
  <c r="M481" s="1"/>
  <c r="N454"/>
  <c r="N481" s="1"/>
  <c r="O454"/>
  <c r="P454"/>
  <c r="T454"/>
  <c r="V454"/>
  <c r="T534"/>
  <c r="V534"/>
  <c r="E536"/>
  <c r="F536"/>
  <c r="G536"/>
  <c r="H536"/>
  <c r="I536"/>
  <c r="J536"/>
  <c r="J560" s="1"/>
  <c r="K536"/>
  <c r="L536"/>
  <c r="L560" s="1"/>
  <c r="M536"/>
  <c r="N536"/>
  <c r="O536"/>
  <c r="P536"/>
  <c r="T536"/>
  <c r="V536"/>
  <c r="T548"/>
  <c r="T560" s="1"/>
  <c r="V548"/>
  <c r="E574"/>
  <c r="E586" s="1"/>
  <c r="F574"/>
  <c r="F586" s="1"/>
  <c r="G574"/>
  <c r="G586" s="1"/>
  <c r="H574"/>
  <c r="H586" s="1"/>
  <c r="I574"/>
  <c r="I586" s="1"/>
  <c r="J574"/>
  <c r="J586" s="1"/>
  <c r="K574"/>
  <c r="K586" s="1"/>
  <c r="L574"/>
  <c r="L586" s="1"/>
  <c r="M574"/>
  <c r="M586" s="1"/>
  <c r="N574"/>
  <c r="N586" s="1"/>
  <c r="O574"/>
  <c r="O586" s="1"/>
  <c r="P574"/>
  <c r="P586" s="1"/>
  <c r="T574"/>
  <c r="V574"/>
  <c r="T588"/>
  <c r="C579" i="24"/>
  <c r="C130"/>
  <c r="D21" i="23"/>
  <c r="K587"/>
  <c r="F587"/>
  <c r="C277" i="24"/>
  <c r="C268"/>
  <c r="D23" i="23"/>
  <c r="H482"/>
  <c r="C292" i="24"/>
  <c r="D84" i="23"/>
  <c r="D89" s="1"/>
  <c r="D99"/>
  <c r="C454" i="24"/>
  <c r="D37" i="23"/>
  <c r="D46" s="1"/>
  <c r="D31"/>
  <c r="D47"/>
  <c r="D14" i="24"/>
  <c r="D92"/>
  <c r="D497"/>
  <c r="D13"/>
  <c r="D91"/>
  <c r="D95"/>
  <c r="D10"/>
  <c r="D29"/>
  <c r="D90"/>
  <c r="D94"/>
  <c r="D16"/>
  <c r="D26"/>
  <c r="D23" s="1"/>
  <c r="D93"/>
  <c r="Q560" i="21"/>
  <c r="T314"/>
  <c r="C298" i="24"/>
  <c r="D104" i="21"/>
  <c r="D108"/>
  <c r="D112"/>
  <c r="D128"/>
  <c r="D141"/>
  <c r="D145"/>
  <c r="D149"/>
  <c r="D153"/>
  <c r="D157"/>
  <c r="D162"/>
  <c r="D175"/>
  <c r="D179"/>
  <c r="D183"/>
  <c r="D197"/>
  <c r="D201"/>
  <c r="D205"/>
  <c r="D210"/>
  <c r="D216"/>
  <c r="D220"/>
  <c r="D226"/>
  <c r="D233"/>
  <c r="D255"/>
  <c r="D259"/>
  <c r="D263"/>
  <c r="D280"/>
  <c r="D284"/>
  <c r="D292"/>
  <c r="D296"/>
  <c r="D300"/>
  <c r="D305"/>
  <c r="D309"/>
  <c r="D313"/>
  <c r="D327"/>
  <c r="D331"/>
  <c r="D335"/>
  <c r="D340"/>
  <c r="D344"/>
  <c r="D377"/>
  <c r="D381"/>
  <c r="D412"/>
  <c r="D416"/>
  <c r="D421"/>
  <c r="D432"/>
  <c r="D479"/>
  <c r="D493"/>
  <c r="D501"/>
  <c r="D506"/>
  <c r="D518"/>
  <c r="D527"/>
  <c r="D545"/>
  <c r="D563"/>
  <c r="D568"/>
  <c r="D572"/>
  <c r="D577"/>
  <c r="D581"/>
  <c r="D585"/>
  <c r="D592"/>
  <c r="D596"/>
  <c r="D600"/>
  <c r="Q314"/>
  <c r="R560"/>
  <c r="C574"/>
  <c r="C562" i="24"/>
  <c r="V611" i="21"/>
  <c r="V621" s="1"/>
  <c r="D102"/>
  <c r="D107"/>
  <c r="D111"/>
  <c r="D115"/>
  <c r="D119"/>
  <c r="D123"/>
  <c r="D127"/>
  <c r="D131"/>
  <c r="D136"/>
  <c r="D140"/>
  <c r="D148"/>
  <c r="D152"/>
  <c r="D156"/>
  <c r="D160"/>
  <c r="D165"/>
  <c r="D174"/>
  <c r="D178"/>
  <c r="D182"/>
  <c r="D187"/>
  <c r="D191"/>
  <c r="D196"/>
  <c r="D200"/>
  <c r="D204"/>
  <c r="D209"/>
  <c r="D215"/>
  <c r="D219"/>
  <c r="D223"/>
  <c r="D232"/>
  <c r="D236"/>
  <c r="D253"/>
  <c r="D258"/>
  <c r="D262"/>
  <c r="D266"/>
  <c r="D270"/>
  <c r="D274"/>
  <c r="D279"/>
  <c r="D283"/>
  <c r="D304"/>
  <c r="D308"/>
  <c r="D312"/>
  <c r="D325"/>
  <c r="D330"/>
  <c r="D334"/>
  <c r="D353"/>
  <c r="D363"/>
  <c r="D367"/>
  <c r="D371"/>
  <c r="D376"/>
  <c r="D380"/>
  <c r="D393"/>
  <c r="D411"/>
  <c r="D415"/>
  <c r="D419"/>
  <c r="D424"/>
  <c r="D431"/>
  <c r="D444"/>
  <c r="D448"/>
  <c r="D452"/>
  <c r="D457"/>
  <c r="D463"/>
  <c r="D505"/>
  <c r="D513"/>
  <c r="D517"/>
  <c r="D526"/>
  <c r="D531"/>
  <c r="D544"/>
  <c r="D556"/>
  <c r="D567"/>
  <c r="D571"/>
  <c r="D576"/>
  <c r="D580"/>
  <c r="D584"/>
  <c r="D595"/>
  <c r="D599"/>
  <c r="C222" i="24"/>
  <c r="D106" i="21"/>
  <c r="D110"/>
  <c r="D114"/>
  <c r="D118"/>
  <c r="D126"/>
  <c r="D130"/>
  <c r="D135"/>
  <c r="D139"/>
  <c r="D147"/>
  <c r="D151"/>
  <c r="D155"/>
  <c r="D169"/>
  <c r="D177"/>
  <c r="D199"/>
  <c r="D214"/>
  <c r="D218"/>
  <c r="D222"/>
  <c r="D231"/>
  <c r="D235"/>
  <c r="D257"/>
  <c r="D261"/>
  <c r="D278"/>
  <c r="D282"/>
  <c r="D286"/>
  <c r="D303"/>
  <c r="D307"/>
  <c r="D311"/>
  <c r="D324"/>
  <c r="D329"/>
  <c r="D333"/>
  <c r="D338"/>
  <c r="D342"/>
  <c r="D346"/>
  <c r="D375"/>
  <c r="D379"/>
  <c r="D383"/>
  <c r="D414"/>
  <c r="D418"/>
  <c r="D423"/>
  <c r="D435"/>
  <c r="D439"/>
  <c r="D443"/>
  <c r="D447"/>
  <c r="D451"/>
  <c r="D456"/>
  <c r="D462"/>
  <c r="D467"/>
  <c r="D471"/>
  <c r="D477"/>
  <c r="D487"/>
  <c r="D524"/>
  <c r="D555"/>
  <c r="D559"/>
  <c r="D575"/>
  <c r="D579"/>
  <c r="D583"/>
  <c r="D590"/>
  <c r="D598"/>
  <c r="D603"/>
  <c r="D604" s="1"/>
  <c r="R314"/>
  <c r="C215" i="24"/>
  <c r="C454" i="21"/>
  <c r="D105"/>
  <c r="D109"/>
  <c r="D113"/>
  <c r="D117"/>
  <c r="D125"/>
  <c r="D129"/>
  <c r="D133"/>
  <c r="D138"/>
  <c r="D146"/>
  <c r="D150"/>
  <c r="D154"/>
  <c r="D158"/>
  <c r="D163"/>
  <c r="D167"/>
  <c r="D172"/>
  <c r="D176"/>
  <c r="D180"/>
  <c r="D198"/>
  <c r="D206"/>
  <c r="D213"/>
  <c r="D217"/>
  <c r="D221"/>
  <c r="D230"/>
  <c r="D234"/>
  <c r="D256"/>
  <c r="D260"/>
  <c r="D264"/>
  <c r="D268"/>
  <c r="D277"/>
  <c r="D281"/>
  <c r="D285"/>
  <c r="D301"/>
  <c r="D306"/>
  <c r="D310"/>
  <c r="D328"/>
  <c r="D332"/>
  <c r="D336"/>
  <c r="D350"/>
  <c r="D355"/>
  <c r="D374"/>
  <c r="D378"/>
  <c r="D382"/>
  <c r="D391"/>
  <c r="D396"/>
  <c r="D400"/>
  <c r="D413"/>
  <c r="D417"/>
  <c r="D422"/>
  <c r="D434"/>
  <c r="D438"/>
  <c r="D460"/>
  <c r="D486"/>
  <c r="D508"/>
  <c r="D515"/>
  <c r="D519"/>
  <c r="D523"/>
  <c r="D529"/>
  <c r="D538"/>
  <c r="D542"/>
  <c r="D546"/>
  <c r="D550"/>
  <c r="D554"/>
  <c r="D558"/>
  <c r="D597"/>
  <c r="D610"/>
  <c r="N314"/>
  <c r="G314"/>
  <c r="C276"/>
  <c r="C103"/>
  <c r="N560"/>
  <c r="G560"/>
  <c r="C263" i="24"/>
  <c r="C235"/>
  <c r="C536" i="21"/>
  <c r="T611"/>
  <c r="T621" s="1"/>
  <c r="M314"/>
  <c r="E314"/>
  <c r="C285" i="24"/>
  <c r="M560" i="21"/>
  <c r="E560"/>
  <c r="C265"/>
  <c r="C543" i="24"/>
  <c r="C380"/>
  <c r="C469"/>
  <c r="C580"/>
  <c r="C68"/>
  <c r="C363"/>
  <c r="C537"/>
  <c r="C476"/>
  <c r="C449"/>
  <c r="C445"/>
  <c r="C441"/>
  <c r="C437"/>
  <c r="C433"/>
  <c r="C417"/>
  <c r="C392"/>
  <c r="C388"/>
  <c r="C299"/>
  <c r="C295"/>
  <c r="C291"/>
  <c r="C259"/>
  <c r="C201"/>
  <c r="C190"/>
  <c r="C129"/>
  <c r="C111"/>
  <c r="C102"/>
  <c r="C556"/>
  <c r="C552"/>
  <c r="C547"/>
  <c r="C539"/>
  <c r="C444"/>
  <c r="C429"/>
  <c r="C344"/>
  <c r="C219"/>
  <c r="C209"/>
  <c r="C198"/>
  <c r="C179"/>
  <c r="C136"/>
  <c r="C126"/>
  <c r="C118"/>
  <c r="C566"/>
  <c r="C548"/>
  <c r="C486"/>
  <c r="C473"/>
  <c r="C448"/>
  <c r="C432"/>
  <c r="C413"/>
  <c r="C384"/>
  <c r="C376"/>
  <c r="C372"/>
  <c r="C367"/>
  <c r="C310"/>
  <c r="C107"/>
  <c r="C465"/>
  <c r="C440"/>
  <c r="C570"/>
  <c r="C490"/>
  <c r="C477"/>
  <c r="C458"/>
  <c r="C544"/>
  <c r="C540"/>
  <c r="C536"/>
  <c r="C199"/>
  <c r="C535"/>
  <c r="C582"/>
  <c r="C578"/>
  <c r="C574"/>
  <c r="C475"/>
  <c r="C467"/>
  <c r="C463"/>
  <c r="C450"/>
  <c r="C446"/>
  <c r="C442"/>
  <c r="C434"/>
  <c r="C390"/>
  <c r="C386"/>
  <c r="C353"/>
  <c r="C511"/>
  <c r="C188"/>
  <c r="C569"/>
  <c r="C565"/>
  <c r="C561"/>
  <c r="C551"/>
  <c r="C415"/>
  <c r="C342"/>
  <c r="C297"/>
  <c r="C293"/>
  <c r="C482"/>
  <c r="C474"/>
  <c r="C466"/>
  <c r="C411"/>
  <c r="C231"/>
  <c r="C506"/>
  <c r="C484"/>
  <c r="C409"/>
  <c r="C14"/>
  <c r="C581"/>
  <c r="K396" i="23"/>
  <c r="D17"/>
  <c r="D22" s="1"/>
  <c r="D109"/>
  <c r="D113"/>
  <c r="D117"/>
  <c r="D121"/>
  <c r="D125"/>
  <c r="D129"/>
  <c r="D133"/>
  <c r="D138"/>
  <c r="D142"/>
  <c r="D146"/>
  <c r="D150"/>
  <c r="D154"/>
  <c r="D158"/>
  <c r="D162"/>
  <c r="D159" i="24" s="1"/>
  <c r="D166" i="23"/>
  <c r="D170"/>
  <c r="D175"/>
  <c r="D180"/>
  <c r="D184"/>
  <c r="D181" i="24" s="1"/>
  <c r="D188" i="23"/>
  <c r="D192"/>
  <c r="D196"/>
  <c r="D201"/>
  <c r="D205"/>
  <c r="D202" i="24" s="1"/>
  <c r="D209" i="23"/>
  <c r="D213"/>
  <c r="D219"/>
  <c r="D223"/>
  <c r="D228"/>
  <c r="D232"/>
  <c r="D229" i="24" s="1"/>
  <c r="D236" i="23"/>
  <c r="D241"/>
  <c r="D239" i="24" s="1"/>
  <c r="D246" i="23"/>
  <c r="D252"/>
  <c r="D250" i="24" s="1"/>
  <c r="D258" i="23"/>
  <c r="D262"/>
  <c r="D266"/>
  <c r="D271"/>
  <c r="D275"/>
  <c r="D280"/>
  <c r="D284"/>
  <c r="D288"/>
  <c r="D293"/>
  <c r="D297"/>
  <c r="D301"/>
  <c r="D306"/>
  <c r="D310"/>
  <c r="D314"/>
  <c r="D320"/>
  <c r="D319" i="24" s="1"/>
  <c r="D325" i="23"/>
  <c r="D329"/>
  <c r="D333"/>
  <c r="D337"/>
  <c r="D342"/>
  <c r="D346"/>
  <c r="D351"/>
  <c r="D355"/>
  <c r="D359"/>
  <c r="D364"/>
  <c r="D377"/>
  <c r="D381"/>
  <c r="D386"/>
  <c r="D383" i="24" s="1"/>
  <c r="D390" i="23"/>
  <c r="D394"/>
  <c r="D399"/>
  <c r="D403"/>
  <c r="D407"/>
  <c r="D412"/>
  <c r="D416"/>
  <c r="D420"/>
  <c r="D425"/>
  <c r="D430"/>
  <c r="D427" i="24" s="1"/>
  <c r="D435" i="23"/>
  <c r="D443"/>
  <c r="D447"/>
  <c r="D451"/>
  <c r="D459"/>
  <c r="D464"/>
  <c r="D469"/>
  <c r="D473"/>
  <c r="D470" i="24" s="1"/>
  <c r="D477" i="23"/>
  <c r="D481"/>
  <c r="D490"/>
  <c r="D494"/>
  <c r="D507"/>
  <c r="D514"/>
  <c r="D518"/>
  <c r="D527"/>
  <c r="D531"/>
  <c r="D536"/>
  <c r="D541"/>
  <c r="D545"/>
  <c r="D550"/>
  <c r="D558"/>
  <c r="D564"/>
  <c r="D568"/>
  <c r="D572"/>
  <c r="D577"/>
  <c r="D581"/>
  <c r="D585"/>
  <c r="D592"/>
  <c r="D596"/>
  <c r="D600"/>
  <c r="D604"/>
  <c r="G587"/>
  <c r="G561"/>
  <c r="C76" i="24"/>
  <c r="C73" s="1"/>
  <c r="C537" i="23"/>
  <c r="D45"/>
  <c r="D45" i="24" s="1"/>
  <c r="D108" i="23"/>
  <c r="D112"/>
  <c r="D116"/>
  <c r="D120"/>
  <c r="D124"/>
  <c r="D128"/>
  <c r="D132"/>
  <c r="D136"/>
  <c r="D141"/>
  <c r="D145"/>
  <c r="D149"/>
  <c r="D153"/>
  <c r="D157"/>
  <c r="D161"/>
  <c r="D165"/>
  <c r="D169"/>
  <c r="D166" i="24" s="1"/>
  <c r="D179" i="23"/>
  <c r="D183"/>
  <c r="D191"/>
  <c r="D195"/>
  <c r="D200"/>
  <c r="D204"/>
  <c r="D208"/>
  <c r="D212"/>
  <c r="D218"/>
  <c r="D222"/>
  <c r="D226"/>
  <c r="D231"/>
  <c r="D228" i="24" s="1"/>
  <c r="D235" i="23"/>
  <c r="D239"/>
  <c r="D244"/>
  <c r="D242" i="24" s="1"/>
  <c r="D251" i="23"/>
  <c r="D257"/>
  <c r="D261"/>
  <c r="D265"/>
  <c r="D270"/>
  <c r="D279"/>
  <c r="D283"/>
  <c r="D287"/>
  <c r="D292"/>
  <c r="D296"/>
  <c r="D300"/>
  <c r="D305"/>
  <c r="D309"/>
  <c r="D313"/>
  <c r="D319"/>
  <c r="D318" i="24" s="1"/>
  <c r="D323" i="23"/>
  <c r="D322" i="24" s="1"/>
  <c r="D328" i="23"/>
  <c r="D332"/>
  <c r="D336"/>
  <c r="D341"/>
  <c r="D345"/>
  <c r="D354"/>
  <c r="D358"/>
  <c r="D376"/>
  <c r="D380"/>
  <c r="D384"/>
  <c r="D389"/>
  <c r="D393"/>
  <c r="D398"/>
  <c r="D402"/>
  <c r="D406"/>
  <c r="D424"/>
  <c r="D433"/>
  <c r="D438"/>
  <c r="D442"/>
  <c r="D446"/>
  <c r="D450"/>
  <c r="D454"/>
  <c r="D458"/>
  <c r="D463"/>
  <c r="D472"/>
  <c r="D480"/>
  <c r="D485"/>
  <c r="D489"/>
  <c r="D493"/>
  <c r="D502"/>
  <c r="D506"/>
  <c r="D517"/>
  <c r="D521"/>
  <c r="D525"/>
  <c r="D530"/>
  <c r="D534"/>
  <c r="D540"/>
  <c r="D544"/>
  <c r="D548"/>
  <c r="D553"/>
  <c r="D550" i="24" s="1"/>
  <c r="D557" i="23"/>
  <c r="D562"/>
  <c r="D559" i="24" s="1"/>
  <c r="D567" i="23"/>
  <c r="D564" i="24" s="1"/>
  <c r="D571" i="23"/>
  <c r="D576"/>
  <c r="D580"/>
  <c r="D584"/>
  <c r="D595"/>
  <c r="D599"/>
  <c r="D607"/>
  <c r="I612"/>
  <c r="I622" s="1"/>
  <c r="C138" i="24"/>
  <c r="C10"/>
  <c r="D69" i="23"/>
  <c r="D107"/>
  <c r="D111"/>
  <c r="D115"/>
  <c r="D123"/>
  <c r="D131"/>
  <c r="D135"/>
  <c r="D132" i="24" s="1"/>
  <c r="D140" i="23"/>
  <c r="D137" i="24" s="1"/>
  <c r="D144" i="23"/>
  <c r="D148"/>
  <c r="D152"/>
  <c r="D156"/>
  <c r="D160"/>
  <c r="D164"/>
  <c r="D161" i="24" s="1"/>
  <c r="D168" i="23"/>
  <c r="D173"/>
  <c r="D178"/>
  <c r="D182"/>
  <c r="D186"/>
  <c r="D190"/>
  <c r="D194"/>
  <c r="D199"/>
  <c r="D203"/>
  <c r="D207"/>
  <c r="D217"/>
  <c r="D221"/>
  <c r="D225"/>
  <c r="D230"/>
  <c r="D227" i="24" s="1"/>
  <c r="D234" i="23"/>
  <c r="D238"/>
  <c r="D243"/>
  <c r="D250"/>
  <c r="D248" i="24" s="1"/>
  <c r="D255" i="23"/>
  <c r="D260"/>
  <c r="D264"/>
  <c r="D269"/>
  <c r="D273"/>
  <c r="D277"/>
  <c r="D282"/>
  <c r="D286"/>
  <c r="D290"/>
  <c r="D295"/>
  <c r="D299"/>
  <c r="D303"/>
  <c r="D308"/>
  <c r="D312"/>
  <c r="D318"/>
  <c r="D317" i="24" s="1"/>
  <c r="D322" i="23"/>
  <c r="D321" i="24" s="1"/>
  <c r="D331" i="23"/>
  <c r="D335"/>
  <c r="D340"/>
  <c r="D344"/>
  <c r="D348"/>
  <c r="D353"/>
  <c r="D352" i="24" s="1"/>
  <c r="D357" i="23"/>
  <c r="D362"/>
  <c r="D366"/>
  <c r="D375"/>
  <c r="D379"/>
  <c r="D383"/>
  <c r="D388"/>
  <c r="D392"/>
  <c r="D397"/>
  <c r="D401"/>
  <c r="D405"/>
  <c r="D409"/>
  <c r="D423"/>
  <c r="D428"/>
  <c r="D425" i="24" s="1"/>
  <c r="D437" i="23"/>
  <c r="D441"/>
  <c r="D438" i="24" s="1"/>
  <c r="D445" i="23"/>
  <c r="D449"/>
  <c r="D453"/>
  <c r="D457"/>
  <c r="D462"/>
  <c r="D459" i="24" s="1"/>
  <c r="D467" i="23"/>
  <c r="D471"/>
  <c r="D475"/>
  <c r="D479"/>
  <c r="D484"/>
  <c r="D488"/>
  <c r="D492"/>
  <c r="D501"/>
  <c r="D498" i="24" s="1"/>
  <c r="D509" i="23"/>
  <c r="D516"/>
  <c r="D520"/>
  <c r="D524"/>
  <c r="D529"/>
  <c r="D526" i="24" s="1"/>
  <c r="D533" i="23"/>
  <c r="D539"/>
  <c r="D543"/>
  <c r="D547"/>
  <c r="D556"/>
  <c r="D560"/>
  <c r="D566"/>
  <c r="D570"/>
  <c r="D574"/>
  <c r="D579"/>
  <c r="D583"/>
  <c r="D590"/>
  <c r="D594"/>
  <c r="D598"/>
  <c r="D602"/>
  <c r="D105"/>
  <c r="D110"/>
  <c r="D114"/>
  <c r="D118"/>
  <c r="D122"/>
  <c r="D126"/>
  <c r="D134"/>
  <c r="D143"/>
  <c r="D147"/>
  <c r="D151"/>
  <c r="D155"/>
  <c r="D159"/>
  <c r="D163"/>
  <c r="D167"/>
  <c r="D172"/>
  <c r="D177"/>
  <c r="D181"/>
  <c r="D185"/>
  <c r="D189"/>
  <c r="D193"/>
  <c r="D197"/>
  <c r="D202"/>
  <c r="D206"/>
  <c r="D203" i="24" s="1"/>
  <c r="D210" i="23"/>
  <c r="D216"/>
  <c r="D220"/>
  <c r="D224"/>
  <c r="D229"/>
  <c r="D233"/>
  <c r="D237"/>
  <c r="D242"/>
  <c r="D240" i="24" s="1"/>
  <c r="D247" i="23"/>
  <c r="D253"/>
  <c r="D251" i="24" s="1"/>
  <c r="D259" i="23"/>
  <c r="D263"/>
  <c r="D268"/>
  <c r="D272"/>
  <c r="D276"/>
  <c r="D281"/>
  <c r="D285"/>
  <c r="D289"/>
  <c r="D298"/>
  <c r="D307"/>
  <c r="D311"/>
  <c r="D315"/>
  <c r="D321"/>
  <c r="D320" i="24" s="1"/>
  <c r="D326" i="23"/>
  <c r="D330"/>
  <c r="D334"/>
  <c r="D339"/>
  <c r="D343"/>
  <c r="D347"/>
  <c r="D352"/>
  <c r="D351" i="24" s="1"/>
  <c r="D356" i="23"/>
  <c r="D361"/>
  <c r="D358" i="24" s="1"/>
  <c r="D365" i="23"/>
  <c r="D378"/>
  <c r="D382"/>
  <c r="D387"/>
  <c r="D391"/>
  <c r="D395"/>
  <c r="D400"/>
  <c r="D404"/>
  <c r="D408"/>
  <c r="D422"/>
  <c r="D427"/>
  <c r="D424" i="24" s="1"/>
  <c r="D436" i="23"/>
  <c r="D440"/>
  <c r="D444"/>
  <c r="D448"/>
  <c r="D452"/>
  <c r="D456"/>
  <c r="D461"/>
  <c r="D466"/>
  <c r="D470"/>
  <c r="D474"/>
  <c r="D471" i="24" s="1"/>
  <c r="D478" i="23"/>
  <c r="D487"/>
  <c r="D491"/>
  <c r="D495"/>
  <c r="D492" i="24" s="1"/>
  <c r="D504" i="23"/>
  <c r="D508"/>
  <c r="D505" i="24" s="1"/>
  <c r="D515" i="23"/>
  <c r="D523"/>
  <c r="D520" i="24" s="1"/>
  <c r="D528" i="23"/>
  <c r="D532"/>
  <c r="D538"/>
  <c r="D542"/>
  <c r="D546"/>
  <c r="D551"/>
  <c r="D555"/>
  <c r="D559"/>
  <c r="D565"/>
  <c r="D569"/>
  <c r="D573"/>
  <c r="D578"/>
  <c r="D575" i="24" s="1"/>
  <c r="D582" i="23"/>
  <c r="D586"/>
  <c r="D593"/>
  <c r="D597"/>
  <c r="D601"/>
  <c r="H396"/>
  <c r="C37"/>
  <c r="C46" s="1"/>
  <c r="C249"/>
  <c r="C16" i="24"/>
  <c r="C398"/>
  <c r="C389"/>
  <c r="C385"/>
  <c r="C327" i="23"/>
  <c r="C325" i="24"/>
  <c r="C577"/>
  <c r="C573"/>
  <c r="C571"/>
  <c r="C567"/>
  <c r="C563"/>
  <c r="C557"/>
  <c r="C553"/>
  <c r="C545"/>
  <c r="C541"/>
  <c r="C112"/>
  <c r="C108"/>
  <c r="C503"/>
  <c r="K22" i="23"/>
  <c r="G22"/>
  <c r="C22"/>
  <c r="I46"/>
  <c r="F54"/>
  <c r="G54"/>
  <c r="I54"/>
  <c r="K104"/>
  <c r="F240"/>
  <c r="C119"/>
  <c r="C157" i="24"/>
  <c r="C149"/>
  <c r="C223"/>
  <c r="C187" i="23"/>
  <c r="C104" i="24"/>
  <c r="C256" i="23"/>
  <c r="H496"/>
  <c r="I360"/>
  <c r="C465"/>
  <c r="C374"/>
  <c r="C378" i="24"/>
  <c r="C374"/>
  <c r="C369"/>
  <c r="C365"/>
  <c r="C361"/>
  <c r="C356"/>
  <c r="C483" i="23"/>
  <c r="C503"/>
  <c r="C526" s="1"/>
  <c r="C522" i="24"/>
  <c r="C521" i="23"/>
  <c r="C518" i="24" s="1"/>
  <c r="C515" i="23"/>
  <c r="C512" i="24" s="1"/>
  <c r="I561" i="23"/>
  <c r="H587"/>
  <c r="C91" i="24"/>
  <c r="G240" i="23"/>
  <c r="C287" i="24"/>
  <c r="C267" i="23"/>
  <c r="C244" i="24"/>
  <c r="C211" i="23"/>
  <c r="C176"/>
  <c r="C127"/>
  <c r="C124" i="24" s="1"/>
  <c r="C563" i="23"/>
  <c r="C560" i="24" s="1"/>
  <c r="C549" i="23"/>
  <c r="C561" s="1"/>
  <c r="C485" i="24"/>
  <c r="C385" i="23"/>
  <c r="C382" i="24" s="1"/>
  <c r="C291" i="23"/>
  <c r="C278"/>
  <c r="C283" i="24"/>
  <c r="C205"/>
  <c r="C197"/>
  <c r="C178"/>
  <c r="C106" i="23"/>
  <c r="C529" i="24"/>
  <c r="C455" i="23"/>
  <c r="C422" i="24"/>
  <c r="C363" i="23"/>
  <c r="C349"/>
  <c r="C348" i="24" s="1"/>
  <c r="I240" i="23"/>
  <c r="C406" i="24"/>
  <c r="C402"/>
  <c r="C530"/>
  <c r="C230"/>
  <c r="C137" i="23"/>
  <c r="C13" i="24"/>
  <c r="C533"/>
  <c r="C489"/>
  <c r="C481"/>
  <c r="C460" i="23"/>
  <c r="C434"/>
  <c r="C338"/>
  <c r="I22"/>
  <c r="C304"/>
  <c r="C198"/>
  <c r="C195" i="24" s="1"/>
  <c r="C575" i="23"/>
  <c r="C468" i="24"/>
  <c r="C464"/>
  <c r="C461"/>
  <c r="C451"/>
  <c r="C447"/>
  <c r="C443"/>
  <c r="C439"/>
  <c r="C435"/>
  <c r="C335"/>
  <c r="C331"/>
  <c r="C236"/>
  <c r="C491"/>
  <c r="C456"/>
  <c r="C410"/>
  <c r="D540"/>
  <c r="C397"/>
  <c r="C249"/>
  <c r="C416"/>
  <c r="D503"/>
  <c r="D569"/>
  <c r="C158"/>
  <c r="C154"/>
  <c r="C150"/>
  <c r="C146"/>
  <c r="C143"/>
  <c r="C207"/>
  <c r="C513"/>
  <c r="C527"/>
  <c r="C395"/>
  <c r="C233"/>
  <c r="C172"/>
  <c r="C29"/>
  <c r="C26"/>
  <c r="C23" s="1"/>
  <c r="C528"/>
  <c r="C524"/>
  <c r="C428"/>
  <c r="C421"/>
  <c r="C324"/>
  <c r="C497"/>
  <c r="C232"/>
  <c r="C49"/>
  <c r="C47" s="1"/>
  <c r="C95"/>
  <c r="C160"/>
  <c r="C156"/>
  <c r="C170"/>
  <c r="C288"/>
  <c r="C517"/>
  <c r="C245"/>
  <c r="C531"/>
  <c r="C430"/>
  <c r="C419"/>
  <c r="C394"/>
  <c r="C359"/>
  <c r="C163"/>
  <c r="C155"/>
  <c r="C151"/>
  <c r="C487"/>
  <c r="C414"/>
  <c r="C614"/>
  <c r="C618"/>
  <c r="C587"/>
  <c r="C612"/>
  <c r="C240" i="23"/>
  <c r="C237" i="24" s="1"/>
  <c r="C572"/>
  <c r="C482" i="23"/>
  <c r="C496" s="1"/>
  <c r="C452" i="24"/>
  <c r="B12" i="14"/>
  <c r="C313" i="24"/>
  <c r="C309"/>
  <c r="C305"/>
  <c r="C284"/>
  <c r="C280"/>
  <c r="C264"/>
  <c r="C260"/>
  <c r="C218"/>
  <c r="C214"/>
  <c r="C206"/>
  <c r="C191"/>
  <c r="C187"/>
  <c r="C121"/>
  <c r="C311"/>
  <c r="C307"/>
  <c r="C220"/>
  <c r="C216"/>
  <c r="C210"/>
  <c r="C123"/>
  <c r="C119"/>
  <c r="D583"/>
  <c r="D455" i="23"/>
  <c r="D544" i="24"/>
  <c r="D485"/>
  <c r="D460"/>
  <c r="D441"/>
  <c r="D542"/>
  <c r="D543"/>
  <c r="D506"/>
  <c r="D504"/>
  <c r="D522"/>
  <c r="D554"/>
  <c r="D566"/>
  <c r="D517"/>
  <c r="D553"/>
  <c r="D529"/>
  <c r="D182"/>
  <c r="D525"/>
  <c r="D536"/>
  <c r="D458"/>
  <c r="D548"/>
  <c r="D276" i="21"/>
  <c r="D254"/>
  <c r="D103"/>
  <c r="D208"/>
  <c r="D420"/>
  <c r="C412" i="24"/>
  <c r="C555"/>
  <c r="C327"/>
  <c r="C460"/>
  <c r="D324" i="23"/>
  <c r="D254"/>
  <c r="D535"/>
  <c r="D575"/>
  <c r="D503"/>
  <c r="D526" s="1"/>
  <c r="C587"/>
  <c r="C253" i="24"/>
  <c r="C303"/>
  <c r="C256"/>
  <c r="C117"/>
  <c r="C169"/>
  <c r="C601"/>
  <c r="C534"/>
  <c r="C423" l="1"/>
  <c r="D252"/>
  <c r="D350"/>
  <c r="C404"/>
  <c r="C403"/>
  <c r="C252"/>
  <c r="C53"/>
  <c r="C554"/>
  <c r="C549"/>
  <c r="C501"/>
  <c r="C494"/>
  <c r="C478"/>
  <c r="C350"/>
  <c r="D369" i="23"/>
  <c r="D518" i="24"/>
  <c r="D472"/>
  <c r="C352"/>
  <c r="C7"/>
  <c r="C17" s="1"/>
  <c r="D7"/>
  <c r="D17" s="1"/>
  <c r="D53"/>
  <c r="D494"/>
  <c r="D549"/>
  <c r="E82" i="23"/>
  <c r="D103"/>
  <c r="D96" i="24"/>
  <c r="D100" s="1"/>
  <c r="D423"/>
  <c r="C270"/>
  <c r="C257"/>
  <c r="C247"/>
  <c r="C204"/>
  <c r="C200"/>
  <c r="C21"/>
  <c r="C480"/>
  <c r="C370"/>
  <c r="C368"/>
  <c r="C364"/>
  <c r="C345"/>
  <c r="C341"/>
  <c r="C321"/>
  <c r="C550"/>
  <c r="D514"/>
  <c r="C322"/>
  <c r="D480"/>
  <c r="C34"/>
  <c r="C31" i="21"/>
  <c r="C46" s="1"/>
  <c r="D31"/>
  <c r="D46" s="1"/>
  <c r="D34" i="24"/>
  <c r="C225" i="21"/>
  <c r="C225" i="24" s="1"/>
  <c r="C238" s="1"/>
  <c r="C144" i="21"/>
  <c r="C144" i="24" s="1"/>
  <c r="C101" i="21"/>
  <c r="C17"/>
  <c r="C23"/>
  <c r="D101"/>
  <c r="C629"/>
  <c r="C603" i="24"/>
  <c r="H314" i="21"/>
  <c r="S560"/>
  <c r="M395"/>
  <c r="I395"/>
  <c r="C383"/>
  <c r="C381" i="24" s="1"/>
  <c r="C381" i="21"/>
  <c r="C379" i="24" s="1"/>
  <c r="C379" i="21"/>
  <c r="C377" i="24" s="1"/>
  <c r="C377" i="21"/>
  <c r="C375" i="24" s="1"/>
  <c r="C375" i="21"/>
  <c r="C373" i="24" s="1"/>
  <c r="C368" i="21"/>
  <c r="C366" i="24" s="1"/>
  <c r="C364" i="21"/>
  <c r="C347"/>
  <c r="C343"/>
  <c r="C343" i="24" s="1"/>
  <c r="C336" i="21"/>
  <c r="C334"/>
  <c r="C334" i="24" s="1"/>
  <c r="C332" i="21"/>
  <c r="C332" i="24" s="1"/>
  <c r="C330" i="21"/>
  <c r="C330" i="24" s="1"/>
  <c r="C328" i="21"/>
  <c r="C328" i="24" s="1"/>
  <c r="F314" i="21"/>
  <c r="C360"/>
  <c r="C358" i="24" s="1"/>
  <c r="D459" i="21"/>
  <c r="D134"/>
  <c r="D225"/>
  <c r="D225" i="24" s="1"/>
  <c r="D144" i="21"/>
  <c r="D144" i="24" s="1"/>
  <c r="C173" i="21"/>
  <c r="C173" i="24" s="1"/>
  <c r="C134" i="21"/>
  <c r="C92" i="24"/>
  <c r="C502" i="21"/>
  <c r="C500" i="24" s="1"/>
  <c r="C525" i="21"/>
  <c r="C459"/>
  <c r="C457" i="24" s="1"/>
  <c r="D17" i="21"/>
  <c r="D22" s="1"/>
  <c r="D23"/>
  <c r="C428"/>
  <c r="C426" i="24" s="1"/>
  <c r="D428" i="21"/>
  <c r="D426" i="24" s="1"/>
  <c r="C534" i="21"/>
  <c r="C532" i="24" s="1"/>
  <c r="C482" i="21"/>
  <c r="C464"/>
  <c r="C462" i="24" s="1"/>
  <c r="C433" i="21"/>
  <c r="C431" i="24" s="1"/>
  <c r="C548" i="21"/>
  <c r="C546" i="24" s="1"/>
  <c r="C323" i="21"/>
  <c r="C401" i="24"/>
  <c r="C273"/>
  <c r="D73" i="23"/>
  <c r="E395" i="21"/>
  <c r="K359"/>
  <c r="I396" i="23"/>
  <c r="F46"/>
  <c r="C90" i="24"/>
  <c r="I249" i="23"/>
  <c r="C234" i="24"/>
  <c r="C115"/>
  <c r="D445"/>
  <c r="D511"/>
  <c r="D175"/>
  <c r="H360" i="23"/>
  <c r="H240"/>
  <c r="G46"/>
  <c r="D410"/>
  <c r="D513" i="24"/>
  <c r="C521"/>
  <c r="C308"/>
  <c r="C300"/>
  <c r="C167"/>
  <c r="D177"/>
  <c r="D565"/>
  <c r="D524"/>
  <c r="D491"/>
  <c r="C122"/>
  <c r="F396" i="23"/>
  <c r="C306" i="24"/>
  <c r="E503" i="23"/>
  <c r="E12" i="14"/>
  <c r="E17" s="1"/>
  <c r="M495" i="21"/>
  <c r="I495"/>
  <c r="E495"/>
  <c r="L395"/>
  <c r="H395"/>
  <c r="N359"/>
  <c r="J359"/>
  <c r="F359"/>
  <c r="L238"/>
  <c r="H238"/>
  <c r="O168"/>
  <c r="K168"/>
  <c r="G168"/>
  <c r="N495"/>
  <c r="J495"/>
  <c r="F495"/>
  <c r="G359"/>
  <c r="M238"/>
  <c r="I238"/>
  <c r="E238"/>
  <c r="P168"/>
  <c r="L168"/>
  <c r="H168"/>
  <c r="O495"/>
  <c r="K495"/>
  <c r="G495"/>
  <c r="N395"/>
  <c r="J395"/>
  <c r="F395"/>
  <c r="L359"/>
  <c r="H359"/>
  <c r="N238"/>
  <c r="J238"/>
  <c r="F238"/>
  <c r="M168"/>
  <c r="I168"/>
  <c r="E168"/>
  <c r="P495"/>
  <c r="L495"/>
  <c r="H495"/>
  <c r="K395"/>
  <c r="G395"/>
  <c r="M359"/>
  <c r="M587" s="1"/>
  <c r="I359"/>
  <c r="E359"/>
  <c r="K238"/>
  <c r="G238"/>
  <c r="G316" s="1"/>
  <c r="N168"/>
  <c r="N316" s="1"/>
  <c r="J168"/>
  <c r="F168"/>
  <c r="F316" s="1"/>
  <c r="V560"/>
  <c r="K560"/>
  <c r="P314"/>
  <c r="I314"/>
  <c r="S314"/>
  <c r="D410"/>
  <c r="D302"/>
  <c r="D373"/>
  <c r="D326"/>
  <c r="P560"/>
  <c r="I560"/>
  <c r="K314"/>
  <c r="C302"/>
  <c r="C289"/>
  <c r="C254"/>
  <c r="C208"/>
  <c r="C184"/>
  <c r="C116"/>
  <c r="D178" i="24"/>
  <c r="D570"/>
  <c r="D552"/>
  <c r="D461"/>
  <c r="C192"/>
  <c r="C217"/>
  <c r="C255"/>
  <c r="C588"/>
  <c r="D437"/>
  <c r="D521"/>
  <c r="D207" i="21"/>
  <c r="D398"/>
  <c r="D403"/>
  <c r="D407"/>
  <c r="D372"/>
  <c r="D339"/>
  <c r="D299"/>
  <c r="D295"/>
  <c r="D291"/>
  <c r="D272"/>
  <c r="D192"/>
  <c r="D188"/>
  <c r="D606"/>
  <c r="D594"/>
  <c r="D394"/>
  <c r="D390"/>
  <c r="D557"/>
  <c r="D553"/>
  <c r="D543"/>
  <c r="D539"/>
  <c r="D533"/>
  <c r="D484"/>
  <c r="D478"/>
  <c r="D468"/>
  <c r="D430"/>
  <c r="D358"/>
  <c r="D354"/>
  <c r="D591"/>
  <c r="D143"/>
  <c r="D397"/>
  <c r="D402"/>
  <c r="D406"/>
  <c r="D615"/>
  <c r="D369"/>
  <c r="D365"/>
  <c r="D273"/>
  <c r="D269"/>
  <c r="D193"/>
  <c r="D189"/>
  <c r="D185"/>
  <c r="D121"/>
  <c r="D607"/>
  <c r="D605" i="24" s="1"/>
  <c r="D608" i="21"/>
  <c r="D601"/>
  <c r="D582"/>
  <c r="D578"/>
  <c r="D573"/>
  <c r="D569"/>
  <c r="D564"/>
  <c r="D549"/>
  <c r="D540"/>
  <c r="D535"/>
  <c r="D530"/>
  <c r="D528" i="24" s="1"/>
  <c r="D475" i="21"/>
  <c r="D469"/>
  <c r="D465"/>
  <c r="D458"/>
  <c r="D456" i="24" s="1"/>
  <c r="D453" i="21"/>
  <c r="D449"/>
  <c r="D445"/>
  <c r="D443" i="24" s="1"/>
  <c r="D441" i="21"/>
  <c r="D436"/>
  <c r="D142"/>
  <c r="D288"/>
  <c r="D401"/>
  <c r="D405"/>
  <c r="D589"/>
  <c r="D614"/>
  <c r="D618"/>
  <c r="D370"/>
  <c r="D366"/>
  <c r="D361"/>
  <c r="D345"/>
  <c r="D341"/>
  <c r="D287"/>
  <c r="D194"/>
  <c r="D186"/>
  <c r="D122"/>
  <c r="D609"/>
  <c r="D392"/>
  <c r="D388"/>
  <c r="D570"/>
  <c r="D565"/>
  <c r="D541"/>
  <c r="D537"/>
  <c r="D503"/>
  <c r="D502" s="1"/>
  <c r="D491"/>
  <c r="D489" i="24" s="1"/>
  <c r="D480" i="21"/>
  <c r="D476"/>
  <c r="D470"/>
  <c r="D466"/>
  <c r="D455"/>
  <c r="D450"/>
  <c r="D446"/>
  <c r="D442"/>
  <c r="D437"/>
  <c r="D356"/>
  <c r="D399"/>
  <c r="D408"/>
  <c r="D298"/>
  <c r="D294"/>
  <c r="D290"/>
  <c r="D267"/>
  <c r="D619"/>
  <c r="D389"/>
  <c r="D532"/>
  <c r="D530" i="24" s="1"/>
  <c r="D492" i="21"/>
  <c r="D488"/>
  <c r="D486" i="24" s="1"/>
  <c r="D357" i="21"/>
  <c r="D434" i="24"/>
  <c r="D432"/>
  <c r="D484"/>
  <c r="D463"/>
  <c r="E526" i="23"/>
  <c r="D417"/>
  <c r="E417"/>
  <c r="D372"/>
  <c r="E372"/>
  <c r="D302"/>
  <c r="E302"/>
  <c r="D460"/>
  <c r="D421"/>
  <c r="H82"/>
  <c r="H54"/>
  <c r="C82"/>
  <c r="C104" s="1"/>
  <c r="E410"/>
  <c r="D294"/>
  <c r="E211"/>
  <c r="E563"/>
  <c r="E385"/>
  <c r="D591"/>
  <c r="E591"/>
  <c r="D418"/>
  <c r="E418"/>
  <c r="D373"/>
  <c r="E373"/>
  <c r="D554"/>
  <c r="E554"/>
  <c r="D439"/>
  <c r="D436" i="24" s="1"/>
  <c r="E439" i="23"/>
  <c r="C316"/>
  <c r="C360"/>
  <c r="D256"/>
  <c r="D227"/>
  <c r="D224" i="24" s="1"/>
  <c r="D119" i="23"/>
  <c r="H561"/>
  <c r="K561"/>
  <c r="E575"/>
  <c r="E483"/>
  <c r="E455"/>
  <c r="E421"/>
  <c r="D414"/>
  <c r="E327"/>
  <c r="E291"/>
  <c r="E227"/>
  <c r="E537"/>
  <c r="E460"/>
  <c r="E254"/>
  <c r="E176"/>
  <c r="D431"/>
  <c r="E431"/>
  <c r="D419"/>
  <c r="E419"/>
  <c r="D415"/>
  <c r="E415"/>
  <c r="D370"/>
  <c r="E370"/>
  <c r="D367"/>
  <c r="E367"/>
  <c r="D274"/>
  <c r="E274"/>
  <c r="E267" s="1"/>
  <c r="C171"/>
  <c r="D483"/>
  <c r="G482"/>
  <c r="G496" s="1"/>
  <c r="G396"/>
  <c r="G360"/>
  <c r="I316"/>
  <c r="F316"/>
  <c r="G316"/>
  <c r="E374"/>
  <c r="E304"/>
  <c r="E278"/>
  <c r="E256"/>
  <c r="E198"/>
  <c r="D519"/>
  <c r="E519"/>
  <c r="D432"/>
  <c r="E432"/>
  <c r="D413"/>
  <c r="E413"/>
  <c r="E411" s="1"/>
  <c r="D371"/>
  <c r="E371"/>
  <c r="D368"/>
  <c r="E368"/>
  <c r="D476"/>
  <c r="E476"/>
  <c r="D468"/>
  <c r="E468"/>
  <c r="D139"/>
  <c r="D137" s="1"/>
  <c r="E139"/>
  <c r="E137" s="1"/>
  <c r="D130"/>
  <c r="D127" s="1"/>
  <c r="D124" i="24" s="1"/>
  <c r="E130" i="23"/>
  <c r="E127" s="1"/>
  <c r="D537"/>
  <c r="D338"/>
  <c r="D304"/>
  <c r="D278"/>
  <c r="D249"/>
  <c r="D187"/>
  <c r="D374"/>
  <c r="D349"/>
  <c r="D348" i="24" s="1"/>
  <c r="D327" i="23"/>
  <c r="D198"/>
  <c r="D195" i="24" s="1"/>
  <c r="D106" i="23"/>
  <c r="D211"/>
  <c r="F482"/>
  <c r="F496" s="1"/>
  <c r="K496"/>
  <c r="K360"/>
  <c r="F360"/>
  <c r="H316"/>
  <c r="I82"/>
  <c r="I104" s="1"/>
  <c r="I317" s="1"/>
  <c r="I627" s="1"/>
  <c r="F82"/>
  <c r="H22"/>
  <c r="E338"/>
  <c r="E187"/>
  <c r="E119"/>
  <c r="E106"/>
  <c r="E612"/>
  <c r="E535"/>
  <c r="E549"/>
  <c r="E349"/>
  <c r="E324"/>
  <c r="E249"/>
  <c r="E104"/>
  <c r="I19" i="14"/>
  <c r="C241" i="24"/>
  <c r="D454"/>
  <c r="D499"/>
  <c r="C515"/>
  <c r="C499"/>
  <c r="D573"/>
  <c r="D449"/>
  <c r="D433"/>
  <c r="D169"/>
  <c r="D557"/>
  <c r="D582"/>
  <c r="D578"/>
  <c r="D439"/>
  <c r="D556"/>
  <c r="D174"/>
  <c r="D447"/>
  <c r="D561"/>
  <c r="D515"/>
  <c r="C598"/>
  <c r="C611"/>
  <c r="C525"/>
  <c r="C94"/>
  <c r="C164"/>
  <c r="C147"/>
  <c r="C61"/>
  <c r="C93"/>
  <c r="C165"/>
  <c r="C162"/>
  <c r="C152"/>
  <c r="C148"/>
  <c r="C145"/>
  <c r="C142"/>
  <c r="C400"/>
  <c r="C399"/>
  <c r="D47"/>
  <c r="D360" i="23"/>
  <c r="D563"/>
  <c r="D560" i="24" s="1"/>
  <c r="D176" i="23"/>
  <c r="D240" s="1"/>
  <c r="D385"/>
  <c r="D382" i="24" s="1"/>
  <c r="C596"/>
  <c r="D482"/>
  <c r="D533"/>
  <c r="C396" i="23"/>
  <c r="D451" i="24"/>
  <c r="D434" i="23"/>
  <c r="D555" i="24"/>
  <c r="D467"/>
  <c r="C516"/>
  <c r="D267" i="23"/>
  <c r="D579" i="24"/>
  <c r="D179"/>
  <c r="D172"/>
  <c r="D527"/>
  <c r="D581"/>
  <c r="D577"/>
  <c r="D574"/>
  <c r="D430"/>
  <c r="G17" i="14"/>
  <c r="F19" s="1"/>
  <c r="B17"/>
  <c r="C31" i="24"/>
  <c r="D455"/>
  <c r="D587" i="23"/>
  <c r="K588"/>
  <c r="K608" s="1"/>
  <c r="K612" s="1"/>
  <c r="K622" s="1"/>
  <c r="C153" i="24"/>
  <c r="C396"/>
  <c r="C405"/>
  <c r="D409" i="21"/>
  <c r="C607" i="24"/>
  <c r="O560" i="21"/>
  <c r="O587" s="1"/>
  <c r="D51" i="24"/>
  <c r="D84"/>
  <c r="D86" s="1"/>
  <c r="D12" i="14"/>
  <c r="D17" s="1"/>
  <c r="C12"/>
  <c r="C17" s="1"/>
  <c r="C589" i="24"/>
  <c r="C594"/>
  <c r="C610"/>
  <c r="C615"/>
  <c r="C407"/>
  <c r="C597"/>
  <c r="D429"/>
  <c r="D232"/>
  <c r="D226"/>
  <c r="D205"/>
  <c r="D37"/>
  <c r="I587" i="23"/>
  <c r="F104"/>
  <c r="D537" i="24"/>
  <c r="D231"/>
  <c r="D199"/>
  <c r="D236"/>
  <c r="D233"/>
  <c r="H588" i="23"/>
  <c r="F561"/>
  <c r="D448" i="24"/>
  <c r="D230"/>
  <c r="D206"/>
  <c r="D235"/>
  <c r="D200"/>
  <c r="D549" i="23"/>
  <c r="D249" i="24"/>
  <c r="D234"/>
  <c r="D204"/>
  <c r="D201"/>
  <c r="D291" i="23"/>
  <c r="D316" s="1"/>
  <c r="C420" i="24"/>
  <c r="C418" s="1"/>
  <c r="C262"/>
  <c r="D541"/>
  <c r="D617" i="21"/>
  <c r="D613"/>
  <c r="C611"/>
  <c r="D620"/>
  <c r="D616"/>
  <c r="D612"/>
  <c r="H560"/>
  <c r="D611"/>
  <c r="C590" i="24"/>
  <c r="C595"/>
  <c r="D490" i="21"/>
  <c r="D488" i="24" s="1"/>
  <c r="C593"/>
  <c r="D516"/>
  <c r="D489" i="21"/>
  <c r="D487" i="24" s="1"/>
  <c r="C599"/>
  <c r="C591"/>
  <c r="C613"/>
  <c r="C617"/>
  <c r="D465"/>
  <c r="D465" i="23"/>
  <c r="D482" s="1"/>
  <c r="D411"/>
  <c r="D363"/>
  <c r="D396" s="1"/>
  <c r="C133" i="24"/>
  <c r="D551"/>
  <c r="D612" i="23"/>
  <c r="D622" s="1"/>
  <c r="D62"/>
  <c r="D82" s="1"/>
  <c r="C588"/>
  <c r="F588"/>
  <c r="G82"/>
  <c r="G104" s="1"/>
  <c r="G317" s="1"/>
  <c r="H46"/>
  <c r="H104" s="1"/>
  <c r="H317" s="1"/>
  <c r="C84" i="24"/>
  <c r="C86" s="1"/>
  <c r="D426" i="23"/>
  <c r="I482"/>
  <c r="I496" s="1"/>
  <c r="I588" s="1"/>
  <c r="I628" s="1"/>
  <c r="F22"/>
  <c r="C141" i="24"/>
  <c r="C125"/>
  <c r="C258"/>
  <c r="C336"/>
  <c r="C109"/>
  <c r="C139"/>
  <c r="D477"/>
  <c r="D450"/>
  <c r="D444"/>
  <c r="D478"/>
  <c r="D468"/>
  <c r="D464"/>
  <c r="D356"/>
  <c r="D567"/>
  <c r="D568"/>
  <c r="D476"/>
  <c r="D539"/>
  <c r="D353"/>
  <c r="D343" i="21"/>
  <c r="D454"/>
  <c r="D452" i="24" s="1"/>
  <c r="D271" i="21"/>
  <c r="D538" i="24"/>
  <c r="D364" i="21"/>
  <c r="D293"/>
  <c r="D440" i="24"/>
  <c r="D474"/>
  <c r="D453"/>
  <c r="D547"/>
  <c r="D531"/>
  <c r="D435"/>
  <c r="D562"/>
  <c r="D535"/>
  <c r="D501"/>
  <c r="D428"/>
  <c r="F560" i="21"/>
  <c r="C326"/>
  <c r="C275" i="24"/>
  <c r="C182"/>
  <c r="C174"/>
  <c r="D547" i="21"/>
  <c r="D545" i="24" s="1"/>
  <c r="D483" i="21"/>
  <c r="D354" i="24"/>
  <c r="D466"/>
  <c r="D347" i="21"/>
  <c r="D475" i="24"/>
  <c r="D571"/>
  <c r="C347"/>
  <c r="C281"/>
  <c r="C278"/>
  <c r="C267"/>
  <c r="C193"/>
  <c r="C185"/>
  <c r="D514" i="21"/>
  <c r="D512" i="24" s="1"/>
  <c r="D563"/>
  <c r="J314" i="21"/>
  <c r="L314"/>
  <c r="C373"/>
  <c r="C286" i="24"/>
  <c r="C282"/>
  <c r="C271"/>
  <c r="D442"/>
  <c r="C135"/>
  <c r="C189"/>
  <c r="D180"/>
  <c r="D355"/>
  <c r="C269"/>
  <c r="C194"/>
  <c r="C177"/>
  <c r="D473"/>
  <c r="C326"/>
  <c r="C523"/>
  <c r="D247"/>
  <c r="C274"/>
  <c r="C180"/>
  <c r="C140"/>
  <c r="C131"/>
  <c r="D76"/>
  <c r="D73" s="1"/>
  <c r="C628" i="23"/>
  <c r="C323" i="24"/>
  <c r="C357" s="1"/>
  <c r="C408"/>
  <c r="C37"/>
  <c r="D404" i="21"/>
  <c r="D593"/>
  <c r="D368"/>
  <c r="D362" s="1"/>
  <c r="D297"/>
  <c r="D289" s="1"/>
  <c r="D275"/>
  <c r="D265" s="1"/>
  <c r="D190"/>
  <c r="D184" s="1"/>
  <c r="D238" s="1"/>
  <c r="D120"/>
  <c r="D116" s="1"/>
  <c r="D168" s="1"/>
  <c r="D469" i="24"/>
  <c r="D446"/>
  <c r="C312"/>
  <c r="C301"/>
  <c r="D170" i="21"/>
  <c r="D170" i="24" s="1"/>
  <c r="D62"/>
  <c r="C62"/>
  <c r="C55"/>
  <c r="C51"/>
  <c r="D580"/>
  <c r="D576"/>
  <c r="D31"/>
  <c r="D69"/>
  <c r="D55"/>
  <c r="D561" i="23" l="1"/>
  <c r="D546" i="24"/>
  <c r="E622" i="23"/>
  <c r="F317"/>
  <c r="D238" i="24"/>
  <c r="D457"/>
  <c r="E426" i="23"/>
  <c r="E434"/>
  <c r="D134" i="24"/>
  <c r="D621" i="21"/>
  <c r="D525"/>
  <c r="D500" i="24"/>
  <c r="H316" i="21"/>
  <c r="C621"/>
  <c r="C168"/>
  <c r="C134" i="24"/>
  <c r="C168" s="1"/>
  <c r="C479"/>
  <c r="C493" s="1"/>
  <c r="C238" i="21"/>
  <c r="C54" i="24"/>
  <c r="D104" i="23"/>
  <c r="D46" i="24"/>
  <c r="D482" i="21"/>
  <c r="C481"/>
  <c r="C337"/>
  <c r="C362" i="24"/>
  <c r="C362" i="21"/>
  <c r="C360" i="24" s="1"/>
  <c r="D433" i="21"/>
  <c r="D431" i="24" s="1"/>
  <c r="D479" s="1"/>
  <c r="D464" i="21"/>
  <c r="D462" i="24" s="1"/>
  <c r="D481" i="21"/>
  <c r="C425"/>
  <c r="D393" i="24"/>
  <c r="L587" i="21"/>
  <c r="E316"/>
  <c r="M316"/>
  <c r="C359"/>
  <c r="D534"/>
  <c r="D532" i="24" s="1"/>
  <c r="D395" i="21"/>
  <c r="C560"/>
  <c r="C558" i="24" s="1"/>
  <c r="C586" i="21"/>
  <c r="C584" i="24" s="1"/>
  <c r="C395" i="21"/>
  <c r="D425"/>
  <c r="D54" i="24"/>
  <c r="C69"/>
  <c r="C82" s="1"/>
  <c r="C314" i="21"/>
  <c r="C316" s="1"/>
  <c r="C627" s="1"/>
  <c r="K587"/>
  <c r="E587"/>
  <c r="E465" i="23"/>
  <c r="E316"/>
  <c r="E240"/>
  <c r="D171"/>
  <c r="E363"/>
  <c r="E396" s="1"/>
  <c r="E360"/>
  <c r="D19" i="14"/>
  <c r="I587" i="21"/>
  <c r="I316"/>
  <c r="J316"/>
  <c r="N587"/>
  <c r="P587"/>
  <c r="G587"/>
  <c r="J587"/>
  <c r="H587"/>
  <c r="L316"/>
  <c r="K316"/>
  <c r="F587"/>
  <c r="D337"/>
  <c r="D574"/>
  <c r="D586" s="1"/>
  <c r="D584" i="24" s="1"/>
  <c r="C339"/>
  <c r="C488"/>
  <c r="E171" i="23"/>
  <c r="E317" s="1"/>
  <c r="E627" s="1"/>
  <c r="E587"/>
  <c r="G588"/>
  <c r="I629"/>
  <c r="E561"/>
  <c r="C317"/>
  <c r="D168" i="24"/>
  <c r="C604"/>
  <c r="C592"/>
  <c r="K628" i="23"/>
  <c r="K629" s="1"/>
  <c r="C46" i="24"/>
  <c r="H23" i="14"/>
  <c r="D572" i="24"/>
  <c r="C616"/>
  <c r="C608"/>
  <c r="D496" i="23"/>
  <c r="D588" s="1"/>
  <c r="D628" s="1"/>
  <c r="D317"/>
  <c r="D627" s="1"/>
  <c r="D314" i="21"/>
  <c r="D316" s="1"/>
  <c r="D22" i="24"/>
  <c r="D523"/>
  <c r="D536" i="21"/>
  <c r="D560" s="1"/>
  <c r="D558" i="24" s="1"/>
  <c r="C371"/>
  <c r="D481"/>
  <c r="C128"/>
  <c r="C221"/>
  <c r="C208"/>
  <c r="C120"/>
  <c r="C116"/>
  <c r="C103"/>
  <c r="C105"/>
  <c r="D82"/>
  <c r="C184"/>
  <c r="C175"/>
  <c r="C261"/>
  <c r="C254"/>
  <c r="C279"/>
  <c r="C276"/>
  <c r="C272"/>
  <c r="D176"/>
  <c r="C304"/>
  <c r="C302"/>
  <c r="C226"/>
  <c r="C296"/>
  <c r="C289"/>
  <c r="D490"/>
  <c r="D323"/>
  <c r="E482" i="23" l="1"/>
  <c r="E496" s="1"/>
  <c r="E588" s="1"/>
  <c r="E628" s="1"/>
  <c r="E630" s="1"/>
  <c r="D101" i="24"/>
  <c r="D316" s="1"/>
  <c r="D495" i="21"/>
  <c r="D357" i="24"/>
  <c r="XFC316" i="21"/>
  <c r="D359"/>
  <c r="C495"/>
  <c r="F619" i="24"/>
  <c r="C337"/>
  <c r="C627" i="23"/>
  <c r="C608"/>
  <c r="D627" i="21"/>
  <c r="C101" i="24"/>
  <c r="C587" i="21"/>
  <c r="D534" i="24"/>
  <c r="C265"/>
  <c r="C314" s="1"/>
  <c r="D629" i="23"/>
  <c r="D630" s="1"/>
  <c r="C612" l="1"/>
  <c r="C605" i="24"/>
  <c r="D587" i="21"/>
  <c r="D628" s="1"/>
  <c r="E611"/>
  <c r="D631"/>
  <c r="C628"/>
  <c r="C631" s="1"/>
  <c r="E602"/>
  <c r="C585" i="24"/>
  <c r="C630" s="1"/>
  <c r="F629"/>
  <c r="D493"/>
  <c r="D585" s="1"/>
  <c r="D630" s="1"/>
  <c r="C629" i="23"/>
  <c r="C630" s="1"/>
  <c r="C622" l="1"/>
  <c r="C619" i="24" s="1"/>
  <c r="C609"/>
  <c r="F630"/>
  <c r="D628" l="1"/>
  <c r="D632" s="1"/>
  <c r="D634" l="1"/>
  <c r="C22"/>
  <c r="C316" s="1"/>
  <c r="C628" l="1"/>
  <c r="C632" l="1"/>
  <c r="C634"/>
  <c r="F316"/>
</calcChain>
</file>

<file path=xl/sharedStrings.xml><?xml version="1.0" encoding="utf-8"?>
<sst xmlns="http://schemas.openxmlformats.org/spreadsheetml/2006/main" count="3714" uniqueCount="993">
  <si>
    <t>ebből: nonprofit gazdasági társaságok        (B63)</t>
  </si>
  <si>
    <t>ebből: egyéb civil szervezetek        (B63)</t>
  </si>
  <si>
    <t>ebből: háztartások        (B63)</t>
  </si>
  <si>
    <t>ebből: pénzügyi vállalkozások        (B63)</t>
  </si>
  <si>
    <t>ebből: állami többségi tulajdonú nem pénzügyi vállalkozások        (B63)</t>
  </si>
  <si>
    <t>ebből:önkormányzati többségi tulajdonú nem pénzügyi vállalkozások        (B63)</t>
  </si>
  <si>
    <t>ebből: egyéb vállalkozások        (B63)</t>
  </si>
  <si>
    <t>ebből: Európai Unió        (B63)</t>
  </si>
  <si>
    <t>ebből: kormányok és nemzetközi szervezetek        (B63)</t>
  </si>
  <si>
    <t>ebből: egyéb külföldiek        (B63)</t>
  </si>
  <si>
    <t>Működési célú átvett pénzeszközök (=219+220+232)        (B6)</t>
  </si>
  <si>
    <t>Felhalmozási célú garancia- és kezességvállalásból származó megtérülések államháztartáson kívülről        (B71)</t>
  </si>
  <si>
    <t>Felhalmozási célú visszatérítendő támogatások, kölcsönök visszatérülése államháztartáson kívülről  (=247+…+257)       (B72)</t>
  </si>
  <si>
    <t>ebből: egyházi jogi személyek        (B72)</t>
  </si>
  <si>
    <t>ebből: nonprofit gazdasági társaságok        (B72)</t>
  </si>
  <si>
    <t>ebből: egyéb civil szervezetek        (B72)</t>
  </si>
  <si>
    <t>ebből: háztartások        (B72)</t>
  </si>
  <si>
    <t>ebből: pénzügyi vállalkozások        (B72)</t>
  </si>
  <si>
    <t>ebből: állami többségi tulajdonú nem pénzügyi vállalkozások        (B72)</t>
  </si>
  <si>
    <t>ebből:önkormányzati többségi tulajdonú nem pénzügyi vállalkozások        (B72)</t>
  </si>
  <si>
    <t>ebből: egyéb vállalkozások        (B72)</t>
  </si>
  <si>
    <t>ebből: Európai Unió        (B72)</t>
  </si>
  <si>
    <t>ebből: kormányok és nemzetközi szervezetek        (B72)</t>
  </si>
  <si>
    <t>ebből: egyéb külföldiek        (B72)</t>
  </si>
  <si>
    <t>Egyéb felhalmozási célú átvett pénzeszközök (=259+…+269)       (B73)</t>
  </si>
  <si>
    <t>ebből: egyházi jogi személyek        (B73)</t>
  </si>
  <si>
    <t>ebből: nonprofit gazdasági társaságok        (B73)</t>
  </si>
  <si>
    <t>ebből: egyéb civil szervezetek        (B73)</t>
  </si>
  <si>
    <t>ebből: háztartások        (B73)</t>
  </si>
  <si>
    <t>ebből: pénzügyi vállalkozások        (B73)</t>
  </si>
  <si>
    <t>ebből: állami többségi tulajdonú nem pénzügyi vállalkozások        (B73)</t>
  </si>
  <si>
    <t>ebből:önkormányzati többségi tulajdonú nem pénzügyi vállalkozások        (B73)</t>
  </si>
  <si>
    <t>ebből: egyéb vállalkozások        (B73)</t>
  </si>
  <si>
    <t>ebből: Európai Unió        (B73)</t>
  </si>
  <si>
    <t>ebből: kormányok és nemzetközi szervezetek        (B73)</t>
  </si>
  <si>
    <t>ebből: egyéb külföldiek        (B73)</t>
  </si>
  <si>
    <t>Felhalmozási célú átvett pénzeszközök (=245+246+258)        (B7)</t>
  </si>
  <si>
    <t>Költségvetési bevételek (=43+79+179+209+218+244+270)        (B1-B7)</t>
  </si>
  <si>
    <t>Hosszú lejáratú hitelek, kölcsönök felvétele (&gt;=02)        (B8111)</t>
  </si>
  <si>
    <t>ebből: pénzügyi vállalkozás        (B8111)</t>
  </si>
  <si>
    <t>Likviditási célú hitelek, kölcsönök felvétele pénzügyi vállalkozástól        (B8112)</t>
  </si>
  <si>
    <t>Rövid lejáratú hitelek, kölcsönök felvétele (&gt;=05)        (B8113)</t>
  </si>
  <si>
    <t>ebből: pénzügyi vállalkozás        (B8113)</t>
  </si>
  <si>
    <t>Hitel-, kölcsönfelvétel államháztartáson kívülről (=01+03+04)        (B811)</t>
  </si>
  <si>
    <t>Forgatási célú belföldi értékpapírok beváltása, értékesítése (&gt;=08+09)        (B8121)</t>
  </si>
  <si>
    <t>ebből: befektetési jegyek        (B8121)</t>
  </si>
  <si>
    <t>ebből: kárpótlási jegyek        (B8121)</t>
  </si>
  <si>
    <t>Forgatási célú belföldi értékpapírok kibocsátása        (B8122)</t>
  </si>
  <si>
    <t>Befektetési célú belföldi értékpapírok beváltása, értékesítése        (B8123)</t>
  </si>
  <si>
    <t>Befektetési célú belföldi értékpapírok kibocsátása        (B8124)</t>
  </si>
  <si>
    <t>Belföldi értékpapírok bevételei (=07+10+11+12)        (B812)</t>
  </si>
  <si>
    <t>Előző év költségvetési maradványának igénybevétele        (B8131)</t>
  </si>
  <si>
    <t>Előző év vállalkozási maradványának igénybevétele        (B8132)</t>
  </si>
  <si>
    <t>Maradvány igénybevétele (=14+15)        (B813)</t>
  </si>
  <si>
    <t>Államháztartáson belüli megelőlegezések        (B814)</t>
  </si>
  <si>
    <t>Államháztartáson belüli megelőlegezések törlesztése        (B815)</t>
  </si>
  <si>
    <t>Központi, irányító szervi támogatás        (B816)</t>
  </si>
  <si>
    <t>Betétek megszüntetése        (B817)</t>
  </si>
  <si>
    <t>Központi költségvetés sajátos finanszírozási bevételei (&gt;=22)        (B818)</t>
  </si>
  <si>
    <t>ebből: tulajdonosi kölcsönök visszatérülése        (B818)</t>
  </si>
  <si>
    <t>Belföldi finanszírozás bevételei (=06+13+16+…+21)        (B81)</t>
  </si>
  <si>
    <t>Forgatási célú külföldi értékpapírok beváltása, értékesítése        (B821)</t>
  </si>
  <si>
    <t>Befektetési célú külföldi értékpapírok beváltása, értékesítése        (B822)</t>
  </si>
  <si>
    <t>Külföldi értékpapírok kibocsátása        (B823)</t>
  </si>
  <si>
    <t>Külföldi hitelek, kölcsönök felvétele (&gt;=28+29+30)        (B824)</t>
  </si>
  <si>
    <t>ebből: nemzetközi fejlesztési szervezetek        (B824)</t>
  </si>
  <si>
    <t>ebből: más kormányok        (B824)</t>
  </si>
  <si>
    <t>ebből: külföldi pénzintézetek        (B824)</t>
  </si>
  <si>
    <t>Külföldi finanszírozás bevételei (=24+…+27)        (B82)</t>
  </si>
  <si>
    <t>Adóssághoz nem kapcsolódó származékos ügyletek bevételei        (B83)</t>
  </si>
  <si>
    <t>Finanszírozási bevételek (=23+31+32)        (B8)</t>
  </si>
  <si>
    <t>14</t>
  </si>
  <si>
    <t>01</t>
  </si>
  <si>
    <t>02</t>
  </si>
  <si>
    <t>04</t>
  </si>
  <si>
    <t>03</t>
  </si>
  <si>
    <t>Megnevezés</t>
  </si>
  <si>
    <t>Törvény szerinti illetmények, munkabérek        (K1101)</t>
  </si>
  <si>
    <t>Normatív jutalmak        (K1102)</t>
  </si>
  <si>
    <t>Céljuttatás, projektprémium        (K1103)</t>
  </si>
  <si>
    <t>1/2015. (II.16.) önkormányzati rendelet</t>
  </si>
  <si>
    <t>ebből: fejezeti kezelésű előirányzatok EU-s programokra és azok hazai társfinanszírozása        (B16)   ÁROP</t>
  </si>
  <si>
    <t>ebből: központi költségvetési szervek        (B25)   NGM</t>
  </si>
  <si>
    <t>Készenléti, ügyeleti, helyettesítési díj, túlóra, túlszolgálat        (K1104)</t>
  </si>
  <si>
    <t>05</t>
  </si>
  <si>
    <t>Végkielégítés        (K1105)</t>
  </si>
  <si>
    <t>06</t>
  </si>
  <si>
    <t>Jubileumi jutalom        (K1106)</t>
  </si>
  <si>
    <t>07</t>
  </si>
  <si>
    <t>Béren kívüli juttatások        (K1107)</t>
  </si>
  <si>
    <t>08</t>
  </si>
  <si>
    <t>Ruházati költségtérítés        (K1108)</t>
  </si>
  <si>
    <t>09</t>
  </si>
  <si>
    <t>Közlekedési költségtérítés        (K1109)</t>
  </si>
  <si>
    <t>10</t>
  </si>
  <si>
    <t>Egyéb költségtérítések        (K1110)</t>
  </si>
  <si>
    <t>11</t>
  </si>
  <si>
    <t>Lakhatási támogatások        (K1111)</t>
  </si>
  <si>
    <t>12</t>
  </si>
  <si>
    <t>Szociális támogatások        (K1112)</t>
  </si>
  <si>
    <t>13</t>
  </si>
  <si>
    <t>Foglalkoztatottak egyéb személyi juttatásai(&gt;=14)        (K1113)</t>
  </si>
  <si>
    <t>ebből:biztosítási díjak        (K1113)</t>
  </si>
  <si>
    <t>15</t>
  </si>
  <si>
    <t>Foglalkoztatottak személyi juttatásai (=01+…+13)        (K11)</t>
  </si>
  <si>
    <t>16</t>
  </si>
  <si>
    <t>Választott tisztségviselők juttatásai        (K121)</t>
  </si>
  <si>
    <t>17</t>
  </si>
  <si>
    <t>Munkavégzésre irányuló egyéb jogviszonyban nem saját foglalkoztatottnak fizetett juttatások        (K122)</t>
  </si>
  <si>
    <t>18</t>
  </si>
  <si>
    <t>Egyéb külső személyi juttatások        (K123)</t>
  </si>
  <si>
    <t>19</t>
  </si>
  <si>
    <t>Külső személyi juttatások (=16+17+18)        (K12)</t>
  </si>
  <si>
    <t>20</t>
  </si>
  <si>
    <t>Személyi juttatások összesen (=15+19)        (K1)</t>
  </si>
  <si>
    <t>21</t>
  </si>
  <si>
    <t>Munkaadókat terhelő járulékok és szociális hozzájárulási adó (=22+…+28)                                                                                  (K2)</t>
  </si>
  <si>
    <t>22</t>
  </si>
  <si>
    <t>ebből: szociális hozzájárulási adó        (K2)</t>
  </si>
  <si>
    <t>23</t>
  </si>
  <si>
    <t>ebből: rehabilitációs hozzájárulás        (K2)</t>
  </si>
  <si>
    <t>24</t>
  </si>
  <si>
    <t>ebből: korkedvezmény-biztosítási járulék        (K2)</t>
  </si>
  <si>
    <t>25</t>
  </si>
  <si>
    <t>ebből: egészségügyi hozzájárulás        (K2)</t>
  </si>
  <si>
    <t>26</t>
  </si>
  <si>
    <t>ebből: táppénz hozzájárulás        (K2)</t>
  </si>
  <si>
    <t>27</t>
  </si>
  <si>
    <t>ebből: munkaadót a foglalkoztatottak részére történő kifizetésekkel kapcsolatban terhelő más járulék jellegű kötelezettségek        (K2)</t>
  </si>
  <si>
    <t>28</t>
  </si>
  <si>
    <t>ebből: munkáltatót terhelő személyi jövedelemadó        (K2)</t>
  </si>
  <si>
    <t>29</t>
  </si>
  <si>
    <t>Szakmai anyagok beszerzése        (K311)</t>
  </si>
  <si>
    <t>30</t>
  </si>
  <si>
    <t>Üzemeltetési anyagok beszerzése        (K312)</t>
  </si>
  <si>
    <t>31</t>
  </si>
  <si>
    <t>Árubeszerzés        (K313)</t>
  </si>
  <si>
    <t>32</t>
  </si>
  <si>
    <t>Készletbeszerzés (=29+30+31)        (K31)</t>
  </si>
  <si>
    <t>33</t>
  </si>
  <si>
    <t>Informatikai szolgáltatások igénybevétele        (K321)</t>
  </si>
  <si>
    <t>34</t>
  </si>
  <si>
    <t>Egyéb kommunikációs szolgáltatások        (K322)</t>
  </si>
  <si>
    <t>35</t>
  </si>
  <si>
    <t>Kommunikációs szolgáltatások (=33+34)        (K32)</t>
  </si>
  <si>
    <t>36</t>
  </si>
  <si>
    <t>Közüzemi díjak        (K331)</t>
  </si>
  <si>
    <t>37</t>
  </si>
  <si>
    <t>38</t>
  </si>
  <si>
    <t>39</t>
  </si>
  <si>
    <t>ebből: a közszféra és a magánszféra együttműködésén (PPP) alapuló szerződéses konstrukció        (K333)</t>
  </si>
  <si>
    <t>40</t>
  </si>
  <si>
    <t>Karbantartási, kisjavítási szolgáltatások        (K334)</t>
  </si>
  <si>
    <t>41</t>
  </si>
  <si>
    <t>Közvetített szolgáltatások  (&gt;=42)        (K335)</t>
  </si>
  <si>
    <t>42</t>
  </si>
  <si>
    <t>ebből: államháztartáson belül        (K335)</t>
  </si>
  <si>
    <t>43</t>
  </si>
  <si>
    <t>Szakmai tevékenységet segítő szolgáltatások         (K336)</t>
  </si>
  <si>
    <t>44</t>
  </si>
  <si>
    <t>Egyéb szolgáltatások         (K337)</t>
  </si>
  <si>
    <t>45</t>
  </si>
  <si>
    <t>Szolgáltatási kiadások (=36+37+38+40+41+43+44)        (K33)</t>
  </si>
  <si>
    <t>46</t>
  </si>
  <si>
    <t>47</t>
  </si>
  <si>
    <t>Reklám- és propagandakiadások        (K342)</t>
  </si>
  <si>
    <t>48</t>
  </si>
  <si>
    <t>Kiküldetések, reklám- és propagandakiadások (=46+47)        (K34)</t>
  </si>
  <si>
    <t>49</t>
  </si>
  <si>
    <t>Működési célú előzetesen felszámított általános forgalmi adó        (K351)</t>
  </si>
  <si>
    <t>50</t>
  </si>
  <si>
    <t>Fizetendő általános forgalmi adó         (K352)</t>
  </si>
  <si>
    <t>51</t>
  </si>
  <si>
    <t>Kamatkiadások   (&gt;=52+53)        (K353)</t>
  </si>
  <si>
    <t>52</t>
  </si>
  <si>
    <t>ebből: államháztartáson belül        (K353)</t>
  </si>
  <si>
    <t>53</t>
  </si>
  <si>
    <t>ebből: fedezeti ügyletek kamatkiadásai        (K353)</t>
  </si>
  <si>
    <t>54</t>
  </si>
  <si>
    <t>Egyéb pénzügyi műveletek kiadásai  (&gt;=55+…+57)        (K354)</t>
  </si>
  <si>
    <t>55</t>
  </si>
  <si>
    <t>ebből: valuta, deviza eszközök realizált árfolyamvesztesége        (K354)</t>
  </si>
  <si>
    <t>56</t>
  </si>
  <si>
    <t>ebből: hitelviszonyt megtestesítő értékpapírok árfolyamkülönbözete        (K354)</t>
  </si>
  <si>
    <t>57</t>
  </si>
  <si>
    <t>ebből: deviza kötelezettségek realizált árfolyamvesztesége        (K354)</t>
  </si>
  <si>
    <t>58</t>
  </si>
  <si>
    <t>Egyéb dologi kiadások        (K355)</t>
  </si>
  <si>
    <t>59</t>
  </si>
  <si>
    <t>Különféle befizetések és egyéb dologi kiadások (=49+50+51+54+58)        (K35)</t>
  </si>
  <si>
    <t>60</t>
  </si>
  <si>
    <t>Dologi kiadások (=32+35+45+48+59)        (K3)</t>
  </si>
  <si>
    <t>61</t>
  </si>
  <si>
    <t>Társadalombiztosítási ellátások        (K41)</t>
  </si>
  <si>
    <t>62</t>
  </si>
  <si>
    <t>Családi támogatások (=63+…+73)        (K42)</t>
  </si>
  <si>
    <t>63</t>
  </si>
  <si>
    <t>ebből: családi pótlék        (K42)</t>
  </si>
  <si>
    <t>64</t>
  </si>
  <si>
    <t>ebből: anyasági támogatás        (K42)</t>
  </si>
  <si>
    <t>65</t>
  </si>
  <si>
    <t>ebből: gyermekgondozási segély        (K42)</t>
  </si>
  <si>
    <t>66</t>
  </si>
  <si>
    <t>ebből: gyermeknevelési támogatás        (K42)</t>
  </si>
  <si>
    <t>67</t>
  </si>
  <si>
    <t>ebből: gyermekek születésével kapcsolatos szabadság megtérítése        (K42)</t>
  </si>
  <si>
    <t>68</t>
  </si>
  <si>
    <t>ebből: életkezdési támogatás        (K42)</t>
  </si>
  <si>
    <t>69</t>
  </si>
  <si>
    <t>ebből: otthonteremtési támogatás        (K42)</t>
  </si>
  <si>
    <t>70</t>
  </si>
  <si>
    <t>ebből: gyermektartásdíj megelőlegezése        (K42)</t>
  </si>
  <si>
    <t>71</t>
  </si>
  <si>
    <t>ebből: GYES-en és GYED-en lévők hallgatói hitelének célzott támogatása        (K42)</t>
  </si>
  <si>
    <t>72</t>
  </si>
  <si>
    <t>ebből: óvodáztatási támogatás [Gyvt. 20/C. §]        (K42)</t>
  </si>
  <si>
    <t>73</t>
  </si>
  <si>
    <t>ebből:  az egyéb pénzbeli és természetbeni gyermekvédelmi támogatások         (K42)</t>
  </si>
  <si>
    <t>74</t>
  </si>
  <si>
    <t>Pénzbeli kárpótlások, kártérítések        (K43)</t>
  </si>
  <si>
    <t>75</t>
  </si>
  <si>
    <t>Betegséggel kapcsolatos (nem társadalombiztosítási) ellátások (=76+…+82)        (K44)</t>
  </si>
  <si>
    <t>76</t>
  </si>
  <si>
    <t>ebből: ápolási díj        (K44)</t>
  </si>
  <si>
    <t>77</t>
  </si>
  <si>
    <t>ebből: fogyatékossági támogatás és vakok személyi járadéka        (K44)</t>
  </si>
  <si>
    <t>78</t>
  </si>
  <si>
    <t>ebből: mozgáskorlátozottak szerzési és átalakítási támogatása        (K44)</t>
  </si>
  <si>
    <t>79</t>
  </si>
  <si>
    <t>ebből: megváltozott munkaképességűek illetve egészségkárosodottak kereset-kiegészítése        (K44)</t>
  </si>
  <si>
    <t>80</t>
  </si>
  <si>
    <t>ebből: kormányhivatalok által folyósított közgyógyellátás [Szoctv.50.§ (1)-(2) bek.]        (K44)</t>
  </si>
  <si>
    <t>81</t>
  </si>
  <si>
    <t>ebből: cukorbetegek támogatása        (K44)</t>
  </si>
  <si>
    <t>82</t>
  </si>
  <si>
    <t>ebből: helyi megállapítású közgyógyellátás [Szoctv.50.§ (3) bek.]         (K44)</t>
  </si>
  <si>
    <t>83</t>
  </si>
  <si>
    <t>Foglalkoztatással, munkanélküliséggel kapcsolatos ellátások (=84+…+92)        (K45)</t>
  </si>
  <si>
    <t>84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</si>
  <si>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        (K45)</t>
  </si>
  <si>
    <t>85</t>
  </si>
  <si>
    <t>ebből: korhatár előtti ellátás és a fegyveres testületek volt tagjai szolgálati járandósága        (K45)</t>
  </si>
  <si>
    <t>86</t>
  </si>
  <si>
    <t>ebből: munkáltatói befizetésből finanszírozott korengedményes nyugdíj        (K45)</t>
  </si>
  <si>
    <t>87</t>
  </si>
  <si>
    <t>ebből: átmeneti bányászjáradék        (K45)</t>
  </si>
  <si>
    <t>88</t>
  </si>
  <si>
    <t>ebből: szénjárandóság pénzbeli megváltása        (K45)</t>
  </si>
  <si>
    <t>89</t>
  </si>
  <si>
    <t>ebből: mecseki bányászatban munkát végzők bányászati kereset-kiegészítése        (K45)</t>
  </si>
  <si>
    <t>90</t>
  </si>
  <si>
    <t>ebből: mezőgazdasági járadék        (K45)</t>
  </si>
  <si>
    <t>91</t>
  </si>
  <si>
    <t>ebből: foglalkoztatást helyettesítő támogatás [Szoctv. 35. § (1) bek.]        (K45)</t>
  </si>
  <si>
    <t>92</t>
  </si>
  <si>
    <t>ebből: polgármesterek korhatár előtti ellátása         (K45)</t>
  </si>
  <si>
    <t>93</t>
  </si>
  <si>
    <t>Lakhatással kapcsolatos ellátások (=94+…+99)        (K46)</t>
  </si>
  <si>
    <t>94</t>
  </si>
  <si>
    <t>ebből: hozzájárulás a lakossági energiaköltségekhez        (K46)</t>
  </si>
  <si>
    <t>95</t>
  </si>
  <si>
    <t>ebből: lakbértámogatás        (K46)</t>
  </si>
  <si>
    <t>96</t>
  </si>
  <si>
    <t>ebből: lakásfenntartási támogatás [Szoctv. 38. § (1) bek. a) és b) pontok]         (K46)</t>
  </si>
  <si>
    <t>97</t>
  </si>
  <si>
    <t>ebből: adósságcsökkentési támogatás [Szoctv. 55/A. § 1. bek. b) pont]        (K46)</t>
  </si>
  <si>
    <t>98</t>
  </si>
  <si>
    <t>ebből: természetben nyújtott lakásfenntartási támogatás [Szoctv. 47.§ (1) bek. b) pont]        (K46)</t>
  </si>
  <si>
    <t>99</t>
  </si>
  <si>
    <t>ebből: adósságkezelési szolgáltatás keretében gáz-vagy áram fogyasztást mérő készülék biztosítása [Szoctv. 55/A. § (3) bek.]        (K46)</t>
  </si>
  <si>
    <t>100</t>
  </si>
  <si>
    <t>Intézményi ellátottak pénzbeli juttatásai (&gt;=101+102)        (K47)</t>
  </si>
  <si>
    <t>101</t>
  </si>
  <si>
    <t>ebből: állami gondozottak pénzbeli juttatásai        (K47)</t>
  </si>
  <si>
    <t>102</t>
  </si>
  <si>
    <t>ebből: oktatásban résztvevők pénzbeli juttatásai        (K47)</t>
  </si>
  <si>
    <t>103</t>
  </si>
  <si>
    <t>Egyéb nem intézményi ellátások (&gt;=104+…+126)        (K48)</t>
  </si>
  <si>
    <t>104</t>
  </si>
  <si>
    <t>ebből: házastársi pótlék        (K48)</t>
  </si>
  <si>
    <t>105</t>
  </si>
  <si>
    <t>ebből: Hadigondozottak Közalapítványát terhelő hadigondozotti ellátások        (K48)</t>
  </si>
  <si>
    <t>106</t>
  </si>
  <si>
    <t>ebből: tudományos fokozattal rendelkezők nyugdíjkiegészítése        (K48)</t>
  </si>
  <si>
    <t>107</t>
  </si>
  <si>
    <t>ebből:nemzeti gondozotti ellátások        (K48)</t>
  </si>
  <si>
    <t>108</t>
  </si>
  <si>
    <t>ebből: nemzeti helytállásért pótlék        (K48)</t>
  </si>
  <si>
    <t>109</t>
  </si>
  <si>
    <t>ebből: egyes nyugdíjjogi hátrányok enyhítése miatti (közszolgálati idő után járó) nyugdíj-kiegészítés        (K48)</t>
  </si>
  <si>
    <t>110</t>
  </si>
  <si>
    <t>ebből: egyes, tartós időtartamú szabadságelvonást elszenvedettek részére járó juttatás        (K48)</t>
  </si>
  <si>
    <t>111</t>
  </si>
  <si>
    <t>Felhalmozási kiadások összesen</t>
  </si>
  <si>
    <t>Áfa</t>
  </si>
  <si>
    <t>Nettó</t>
  </si>
  <si>
    <t>Központi, irányító szervi támogatások folyósítása        (K915)</t>
  </si>
  <si>
    <t>ebből: a Nemzet Színésze címet viselő színészek havi életjáradéka, művészeti nyugdíjsegélyek, balettművészeti életjáradék        (K48)</t>
  </si>
  <si>
    <t>112</t>
  </si>
  <si>
    <t>ebből: az elhunyt akadémikusok hozzátartozóinak folyósított özvegyi- és árvaellátás        (K48)</t>
  </si>
  <si>
    <t>113</t>
  </si>
  <si>
    <t>ebből: a Nemzet Sportolója címmel járó járadék, olimpiai járadék, idős sportolók szociális támogatása        (K48)</t>
  </si>
  <si>
    <t>114</t>
  </si>
  <si>
    <t>ebből: életjáradék termőföldért        (K48)</t>
  </si>
  <si>
    <t>115</t>
  </si>
  <si>
    <t>ebből: Bevándorlási és Állampolgársági Hivatal által folyósított ellátások        (K48)</t>
  </si>
  <si>
    <t>116</t>
  </si>
  <si>
    <t>ebből: szépkorúak jubileumi juttatása        (K48)</t>
  </si>
  <si>
    <t>117</t>
  </si>
  <si>
    <t>ebből: időskorúak járadéka [Szoctv. 32/B. § (1) bek.]        (K48)</t>
  </si>
  <si>
    <t>118</t>
  </si>
  <si>
    <t>ebből: rendszeres szociális segély [Szoctv. 37. § (1) bek. a) - d) pontok]        (K48)</t>
  </si>
  <si>
    <t>119</t>
  </si>
  <si>
    <t>ebből: átmeneti segély [Szoctv. 45.§]        (K48)</t>
  </si>
  <si>
    <t>120</t>
  </si>
  <si>
    <t>ebből: egyéb, az önkormányzat rendeletében megállapított juttatás        (K48)</t>
  </si>
  <si>
    <t>121</t>
  </si>
  <si>
    <t>ebből: természetben nyújtott rendszeres szociális segély [Szoctv. 47.§ (1) bek. a) pont]        (K48)</t>
  </si>
  <si>
    <t>122</t>
  </si>
  <si>
    <t>ebből: átmeneti segély [Szoctv. 47.§ (1) bek. c) pont]        (K48)</t>
  </si>
  <si>
    <t>123</t>
  </si>
  <si>
    <t>ebből: köztemetés [Szoctv. 48.§]        (K48)</t>
  </si>
  <si>
    <t>124</t>
  </si>
  <si>
    <t>ebből: rászorultságtól függõ normatív kedvezmények [Gyvt. 151. § (5) bek.]        (K48)</t>
  </si>
  <si>
    <t>125</t>
  </si>
  <si>
    <t>ebből: önkormányzat által saját hatáskörben (nem szociális és gyermekvédelmi előírások alapján) adott pénzügyi ellátás        (K48)</t>
  </si>
  <si>
    <t>126</t>
  </si>
  <si>
    <t>ebből: önkormányzat által saját hatáskörben (nem szociális és gyermekvédelmi előírások alapján) adott természetbeni ellátás        (K48)</t>
  </si>
  <si>
    <t>127</t>
  </si>
  <si>
    <t>Ellátottak pénzbeli juttatásai (=61+62+74+75+83+93+100+103)        (K4)</t>
  </si>
  <si>
    <t>128</t>
  </si>
  <si>
    <t>Nemzetközi kötelezettségek (&gt;=129)        (K501)</t>
  </si>
  <si>
    <t>129</t>
  </si>
  <si>
    <t>ebből: Európai Unió        (K501)</t>
  </si>
  <si>
    <t>130</t>
  </si>
  <si>
    <t>Elvonások és befizetések        (K502)</t>
  </si>
  <si>
    <t>131</t>
  </si>
  <si>
    <t>Működési célú garancia- és kezességvállalásból származó kifizetés államháztartáson belülre        (K503)</t>
  </si>
  <si>
    <t>132</t>
  </si>
  <si>
    <t>Működési célú visszatérítendő támogatások, kölcsönök nyújtása államháztartáson belülre (=133+…+142)        (K504)</t>
  </si>
  <si>
    <t>133</t>
  </si>
  <si>
    <t>ebből: központi költségvetési szervek        (K504)</t>
  </si>
  <si>
    <t>134</t>
  </si>
  <si>
    <t>ebből: központi kezelésű előirányzatok        (K504)</t>
  </si>
  <si>
    <t>135</t>
  </si>
  <si>
    <t>ebből: fejezeti kezelésű előirányzatok EU-s programokra és azok hazai társfinanszírozása        (K504)</t>
  </si>
  <si>
    <t>136</t>
  </si>
  <si>
    <t>ebből: egyéb fejezeti kezelésű előirányzatok        (K504)</t>
  </si>
  <si>
    <t>137</t>
  </si>
  <si>
    <t>ebből: társadalombiztosítás pénzügyi alapjai        (K504)</t>
  </si>
  <si>
    <t>138</t>
  </si>
  <si>
    <t>ebből: elkülönített állami pénzalapok        (K504)</t>
  </si>
  <si>
    <t>139</t>
  </si>
  <si>
    <t>ebből: helyi önkormányzatok és költségvetési szerveik        (K504)</t>
  </si>
  <si>
    <t>140</t>
  </si>
  <si>
    <t>ebből: társulások és költségvetési szerveik        (K504)</t>
  </si>
  <si>
    <t>141</t>
  </si>
  <si>
    <t>ebből: nemzetiségi önkormányzatok és költségvetési szerveik        (K504)</t>
  </si>
  <si>
    <t>142</t>
  </si>
  <si>
    <t>ebből: térségi fejlesztési tanácsok és költségvetési szerveik        (K504)</t>
  </si>
  <si>
    <t>143</t>
  </si>
  <si>
    <t>Működési célú visszatérítendő támogatások, kölcsönök törlesztése államháztartáson belülre (=144+…+153)        (K505)</t>
  </si>
  <si>
    <t>HIV</t>
  </si>
  <si>
    <t>EÜ</t>
  </si>
  <si>
    <t>PGK</t>
  </si>
  <si>
    <t>VKK</t>
  </si>
  <si>
    <t>144</t>
  </si>
  <si>
    <t>ebből: központi költségvetési szervek        (K505)</t>
  </si>
  <si>
    <t>145</t>
  </si>
  <si>
    <t>ebből: központi kezelésű előirányzatok        (K505)</t>
  </si>
  <si>
    <t>146</t>
  </si>
  <si>
    <t>ebből: fejezeti kezelésű előirányzatok EU-s programokra és azok hazai társfinanszírozása        (K505)</t>
  </si>
  <si>
    <t>147</t>
  </si>
  <si>
    <t>ebből: egyéb fejezeti kezelésű előirányzatok        (K505)</t>
  </si>
  <si>
    <t>148</t>
  </si>
  <si>
    <t>ebből: társadalombiztosítás pénzügyi alapjai        (K505)</t>
  </si>
  <si>
    <t>149</t>
  </si>
  <si>
    <t>ebből: elkülönített állami pénzalapok        (K505)</t>
  </si>
  <si>
    <t>150</t>
  </si>
  <si>
    <t>ebből: helyi önkormányzatok és költségvetési szerveik        (K505)</t>
  </si>
  <si>
    <t>151</t>
  </si>
  <si>
    <t>ebből: társulások és költségvetési szerveik        (K505)</t>
  </si>
  <si>
    <t>152</t>
  </si>
  <si>
    <t>ebből: nemzetiségi önkormányzatok és költségvetési szerveik        (K505)</t>
  </si>
  <si>
    <t>153</t>
  </si>
  <si>
    <t>ebből: térségi fejlesztési tanácsok és költségvetési szerveik        (K505)</t>
  </si>
  <si>
    <t>154</t>
  </si>
  <si>
    <t>Egyéb működési célú támogatások államháztartáson belülre (=155+…+164)       (K506)</t>
  </si>
  <si>
    <t>155</t>
  </si>
  <si>
    <t>ebből: központi költségvetési szervek        (K506)</t>
  </si>
  <si>
    <t>156</t>
  </si>
  <si>
    <t>ebből: központi kezelésű előirányzatok        (K506)</t>
  </si>
  <si>
    <t>157</t>
  </si>
  <si>
    <t>ebből: fejezeti kezelésű előirányzatok EU-s programokra és azok hazai társfinanszírozása        (K506)</t>
  </si>
  <si>
    <t>158</t>
  </si>
  <si>
    <t>ebből: egyéb fejezeti kezelésű előirányzatok        (K506)</t>
  </si>
  <si>
    <t>159</t>
  </si>
  <si>
    <t>ebből: társadalombiztosítás pénzügyi alapjai        (K506)</t>
  </si>
  <si>
    <t>160</t>
  </si>
  <si>
    <t>ebből: elkülönített állami pénzalapok        (K506)</t>
  </si>
  <si>
    <t>161</t>
  </si>
  <si>
    <t>ebből: helyi önkormányzatok és költségvetési szerveik        (K506)</t>
  </si>
  <si>
    <t>162</t>
  </si>
  <si>
    <t>ebből: társulások és költségvetési szerveik        (K506)</t>
  </si>
  <si>
    <t>163</t>
  </si>
  <si>
    <t>ebből: nemzetiségi önkormányzatok és költségvetési szerveik        (K506)</t>
  </si>
  <si>
    <t>164</t>
  </si>
  <si>
    <t>ebből: térségi fejlesztési tanácsok és költségvetési szerveik        (K506)</t>
  </si>
  <si>
    <t>165</t>
  </si>
  <si>
    <t>Működési célú garancia- és kezességvállalásból származó kifizetés államháztartáson kívülre (&gt;=166)        (K507)</t>
  </si>
  <si>
    <t>166</t>
  </si>
  <si>
    <t>ebből: állami vagy önkormányzati tulajdonban lévő gazdasági társaságok tartozásai miatti kifizetések        (K507)</t>
  </si>
  <si>
    <t>167</t>
  </si>
  <si>
    <t>Működési célú visszatérítendő támogatások, kölcsönök nyújtása államháztartáson kívülre (=168+…+178)        (K508)</t>
  </si>
  <si>
    <t>168</t>
  </si>
  <si>
    <t>Parkfenntartás, kommunális hulladék ártalmatlanítás, szúnyog</t>
  </si>
  <si>
    <t>ebből: fejezeti kezelésű előirányzatok EU-s programokra és azok hazai társfinanszírozása        (B25)        KEOP</t>
  </si>
  <si>
    <t>1.</t>
  </si>
  <si>
    <t>2.</t>
  </si>
  <si>
    <t>Felhalmozási kiadások</t>
  </si>
  <si>
    <t>Címrend</t>
  </si>
  <si>
    <t>Cím</t>
  </si>
  <si>
    <t>Alcím</t>
  </si>
  <si>
    <t>Balatonboglári Közös Önkormányzati Hivatal</t>
  </si>
  <si>
    <t>ebből: egyházi jogi személyek        (K508)</t>
  </si>
  <si>
    <t>169</t>
  </si>
  <si>
    <t>170</t>
  </si>
  <si>
    <t>ebből: egyéb civil szervezetek        (K508)</t>
  </si>
  <si>
    <t>171</t>
  </si>
  <si>
    <t>ebből: háztartások        (K508)</t>
  </si>
  <si>
    <t>172</t>
  </si>
  <si>
    <t>ebből: pénzügyi vállalkozások        (K508)</t>
  </si>
  <si>
    <t>173</t>
  </si>
  <si>
    <t>ebből: állami többségi tulajdonú nem pénzügyi vállalkozások        (K508)</t>
  </si>
  <si>
    <t>174</t>
  </si>
  <si>
    <t>ebből:önkormányzati többségi tulajdonú nem pénzügyi vállalkozások        (K508)</t>
  </si>
  <si>
    <t>175</t>
  </si>
  <si>
    <t>ebből: egyéb vállalkozások        (K508)</t>
  </si>
  <si>
    <t>176</t>
  </si>
  <si>
    <t>ebből: Európai Unió         (K508)</t>
  </si>
  <si>
    <t>177</t>
  </si>
  <si>
    <t>ebből: kormányok és nemzetközi szervezetek        (K508)</t>
  </si>
  <si>
    <t>178</t>
  </si>
  <si>
    <t>ebből: egyéb külföldiek        (K508)</t>
  </si>
  <si>
    <t>179</t>
  </si>
  <si>
    <t>Árkiegészítések, ártámogatások        (K509)</t>
  </si>
  <si>
    <t>180</t>
  </si>
  <si>
    <t>Kamattámogatások        (K510)</t>
  </si>
  <si>
    <t>181</t>
  </si>
  <si>
    <t>Egyéb működési célú támogatások államháztartáson kívülre (=182+…+192)     (K511)</t>
  </si>
  <si>
    <t>182</t>
  </si>
  <si>
    <t>ebből: egyházi jogi személyek        (K511)</t>
  </si>
  <si>
    <t>183</t>
  </si>
  <si>
    <t>ebből: nonprofit gazdasági társaságok        (K511)</t>
  </si>
  <si>
    <t>184</t>
  </si>
  <si>
    <t>ebből: egyéb civil szervezetek        (K511)</t>
  </si>
  <si>
    <t>185</t>
  </si>
  <si>
    <t>186</t>
  </si>
  <si>
    <t>ebből: pénzügyi vállalkozások        (K511)</t>
  </si>
  <si>
    <t>187</t>
  </si>
  <si>
    <t>ebből: állami többségi tulajdonú nem pénzügyi vállalkozások        (K511)</t>
  </si>
  <si>
    <t>188</t>
  </si>
  <si>
    <t>ebből:önkormányzati többségi tulajdonú nem pénzügyi vállalkozások        (K511)</t>
  </si>
  <si>
    <t>189</t>
  </si>
  <si>
    <t>ebből: egyéb vállalkozások        (K511)</t>
  </si>
  <si>
    <t>190</t>
  </si>
  <si>
    <t>ebből: Európai Unió         (K511)</t>
  </si>
  <si>
    <t>191</t>
  </si>
  <si>
    <t>ebből: kormányok és nemzetközi szervezetek        (K511)</t>
  </si>
  <si>
    <t>192</t>
  </si>
  <si>
    <t>ebből: egyéb külföldiek        (K511)</t>
  </si>
  <si>
    <t>193</t>
  </si>
  <si>
    <t>Tartalékok        (K512)</t>
  </si>
  <si>
    <t>194</t>
  </si>
  <si>
    <t>Egyéb működési célú kiadások (=128+130+131+132+143+154+165+167+179+180+181+193)       (K5)</t>
  </si>
  <si>
    <t>195</t>
  </si>
  <si>
    <t>Immateriális javak beszerzése, létesítése        (K61)</t>
  </si>
  <si>
    <t>196</t>
  </si>
  <si>
    <t>Ingatlanok beszerzése, létesítése (&gt;=197)        (K62)</t>
  </si>
  <si>
    <t>197</t>
  </si>
  <si>
    <t>ebből: termőföld-vásárlás kiadásai        (K62)</t>
  </si>
  <si>
    <t>198</t>
  </si>
  <si>
    <t>Informatikai eszközök beszerzése, létesítése        (K63)</t>
  </si>
  <si>
    <t>199</t>
  </si>
  <si>
    <t>Egyéb tárgyi eszközök beszerzése, létesítése        (K64)</t>
  </si>
  <si>
    <t>200</t>
  </si>
  <si>
    <t>Részesedések beszerzése        (K65)</t>
  </si>
  <si>
    <t>201</t>
  </si>
  <si>
    <t>Gyógyszer, gyógyhatású készítmény</t>
  </si>
  <si>
    <t>Vegyszer</t>
  </si>
  <si>
    <t>Könyv</t>
  </si>
  <si>
    <t>Közlöny, napilap,folyóirat</t>
  </si>
  <si>
    <t>Élelmiszerek</t>
  </si>
  <si>
    <t>Irodai papír, nyomtatvány, irodaszer (toner, írószerek,iratrendezési eszközök)</t>
  </si>
  <si>
    <t>Tüzelőanyag</t>
  </si>
  <si>
    <t>Hajtó- és kenőanyagok járművekhez</t>
  </si>
  <si>
    <t>Munka- és védőruha</t>
  </si>
  <si>
    <t>Tisztítószer</t>
  </si>
  <si>
    <t>Egyéb anyagok</t>
  </si>
  <si>
    <t>Informatikai eszköz, információhordozó, mely legfeljebb egy évig szolgálják a tevékenységet (kisértékű TE)</t>
  </si>
  <si>
    <t xml:space="preserve">Számítógépes rendszer kiépítése, üzemeltetése, szoftver telepítés, licenc, adatbázis frissítések, POS terminál bérleti díja, </t>
  </si>
  <si>
    <t>Honlap tervezés, működtetés</t>
  </si>
  <si>
    <t>Internet</t>
  </si>
  <si>
    <t>Nem adatátviteli célú távközlési díjak - telefon</t>
  </si>
  <si>
    <t>Kábel televízió</t>
  </si>
  <si>
    <t>Gázenergia</t>
  </si>
  <si>
    <t>Villamosenergia</t>
  </si>
  <si>
    <t>Víz- és csatornadíjak</t>
  </si>
  <si>
    <t>Ingatlankarbantartás</t>
  </si>
  <si>
    <t>Út- árok karbantartás, hóeltakarítás, burkolati jelek festése</t>
  </si>
  <si>
    <t>Gép- berendezések karbantartása</t>
  </si>
  <si>
    <t>Jármű karbantartás</t>
  </si>
  <si>
    <t>Ügyvédi munkadíj</t>
  </si>
  <si>
    <t>Postaköltség, postafiókbérlet</t>
  </si>
  <si>
    <t>Temető üzemeltetés</t>
  </si>
  <si>
    <t>Hulladékszállítás</t>
  </si>
  <si>
    <t>Parkfenntartás, kommunális hulladék ártalmatlanítás</t>
  </si>
  <si>
    <t>Strand- illemhely üzemeltetés</t>
  </si>
  <si>
    <t>Pénzügyi szolgáltatás, bankköltség</t>
  </si>
  <si>
    <t>Biztosítási díjak</t>
  </si>
  <si>
    <t>Önkormányzati lapkiadás</t>
  </si>
  <si>
    <t>Kiemelt rendezvények</t>
  </si>
  <si>
    <t>Hírdetési díjak</t>
  </si>
  <si>
    <t>Testvérvárosi kapcsolatok</t>
  </si>
  <si>
    <t>Adó-, adójellegű befizetések</t>
  </si>
  <si>
    <t>Eljárási díjak, ajánlati biztosíték</t>
  </si>
  <si>
    <t>ebből: háztartások        (K511)            Bursa Hungarica ösztöndíj</t>
  </si>
  <si>
    <t xml:space="preserve">ebből: nonprofit gazdasági társaságok        (K508)          </t>
  </si>
  <si>
    <t>Ügyelet támogatása</t>
  </si>
  <si>
    <t>Városi TV támogatása</t>
  </si>
  <si>
    <t>Egyéb dologi kiadások        (K355)  + repi</t>
  </si>
  <si>
    <t>ebből: nonprofit gazdasági társaságok        (K511)             Ügyelet, Városi TV támogatása</t>
  </si>
  <si>
    <t>ebből: önkormányzati vagyon üzemeltetéséből, koncesszióból származó bevétel        (B404)    Lakbér</t>
  </si>
  <si>
    <t>fin bev</t>
  </si>
  <si>
    <t>fin kiad</t>
  </si>
  <si>
    <t>Finanszírozási kiadások (=26+36+37)        (K9)</t>
  </si>
  <si>
    <t>ÖNK</t>
  </si>
  <si>
    <t>Meglévő részesedések növeléséhez kapcsolódó kiadások        (K66)</t>
  </si>
  <si>
    <t>202</t>
  </si>
  <si>
    <t>Beruházási célú előzetesen felszámított általános forgalmi adó        (K67)</t>
  </si>
  <si>
    <t>203</t>
  </si>
  <si>
    <t>Beruházások  (=195+196+198+…+202)      (K6)</t>
  </si>
  <si>
    <t>204</t>
  </si>
  <si>
    <t>Ingatlanok felújítása        (K71)</t>
  </si>
  <si>
    <t>205</t>
  </si>
  <si>
    <t>Informatikai eszközök felújítása        (K72)</t>
  </si>
  <si>
    <t>206</t>
  </si>
  <si>
    <t>Egyéb tárgyi eszközök felújítása         (K73)</t>
  </si>
  <si>
    <t>207</t>
  </si>
  <si>
    <t>Felújítási célú előzetesen felszámított általános forgalmi adó        (K74)</t>
  </si>
  <si>
    <t>208</t>
  </si>
  <si>
    <t>Felújítások  (=204+...+207)    (K7)</t>
  </si>
  <si>
    <t>209</t>
  </si>
  <si>
    <t>Felhalmozási célú garancia- és kezességvállalásból származó kifizetés államháztartáson belülre        (K81)</t>
  </si>
  <si>
    <t>210</t>
  </si>
  <si>
    <t>Felhalmozási célú visszatérítendő támogatások, kölcsönök nyújtása államháztartáson belülre  (=211+…+220)       (K82)</t>
  </si>
  <si>
    <t>211</t>
  </si>
  <si>
    <t>ebből: központi költségvetési szervek        (K82)</t>
  </si>
  <si>
    <t>212</t>
  </si>
  <si>
    <t>ebből: központi kezelésű előirányzatok        (K82)</t>
  </si>
  <si>
    <t>213</t>
  </si>
  <si>
    <t>BERUHÁZÁSOK ÖSSZESEN</t>
  </si>
  <si>
    <t>FELÚJÍTÁSOK ÖSSZESEN</t>
  </si>
  <si>
    <t>FELHALMOZÁSI KIADÁSOK</t>
  </si>
  <si>
    <t>ebből: fejezeti kezelésű előirányzatok EU-s programokra és azok hazai társfinanszírozása        (K82)</t>
  </si>
  <si>
    <t>214</t>
  </si>
  <si>
    <t>ebből: egyéb fejezeti kezelésű előirányzatok        (K82)</t>
  </si>
  <si>
    <t>215</t>
  </si>
  <si>
    <t>ebből: társadalombiztosítás pénzügyi alapjai        (K82)</t>
  </si>
  <si>
    <t>216</t>
  </si>
  <si>
    <t>ebből: elkülönített állami pénzalapok        (K82)</t>
  </si>
  <si>
    <t>217</t>
  </si>
  <si>
    <t>ebből: helyi önkormányzatok és költségvetési szerveik        (K82)</t>
  </si>
  <si>
    <t>218</t>
  </si>
  <si>
    <t>ebből: társulások és költségvetési szerveik        (K82)</t>
  </si>
  <si>
    <t>219</t>
  </si>
  <si>
    <t>ebből: nemzetiségi önkormányzatok és költségvetési szerveik        (K82)</t>
  </si>
  <si>
    <t>220</t>
  </si>
  <si>
    <t>k</t>
  </si>
  <si>
    <t>b</t>
  </si>
  <si>
    <t>f</t>
  </si>
  <si>
    <t>ebből: térségi fejlesztési tanácsok és költségvetési szerveik        (K82)</t>
  </si>
  <si>
    <t>221</t>
  </si>
  <si>
    <t>Felhalmozási célú visszatérítendő támogatások, kölcsönök törlesztése államháztartáson belülre (=222+…+231)       (K83)</t>
  </si>
  <si>
    <t>222</t>
  </si>
  <si>
    <t>ebből: központi költségvetési szervek        (K83)</t>
  </si>
  <si>
    <t>223</t>
  </si>
  <si>
    <t>ebből: központi kezelésű előirányzatok        (K83)</t>
  </si>
  <si>
    <t>224</t>
  </si>
  <si>
    <t>ebből: fejezeti kezelésű előirányzatok EU-s programokra és azok hazai társfinanszírozása        (K83)</t>
  </si>
  <si>
    <t>225</t>
  </si>
  <si>
    <t>ebből: egyéb fejezeti kezelésű előirányzatok        (K83)</t>
  </si>
  <si>
    <t>226</t>
  </si>
  <si>
    <t>ebből: társadalombiztosítás pénzügyi alapjai        (K83)</t>
  </si>
  <si>
    <t>227</t>
  </si>
  <si>
    <t>ebből: elkülönített állami pénzalapok        (K83)</t>
  </si>
  <si>
    <t>228</t>
  </si>
  <si>
    <t>ebből: helyi önkormányzatok és költségvetési szerveik        (K83)</t>
  </si>
  <si>
    <t>229</t>
  </si>
  <si>
    <t>ebből: társulások és költségvetési szerveik        (K83)</t>
  </si>
  <si>
    <t>230</t>
  </si>
  <si>
    <t>ebből: nemzetiségi önkormányzatok és költségvetési szerveik        (K83)</t>
  </si>
  <si>
    <t>231</t>
  </si>
  <si>
    <t>ebből: térségi fejlesztési tanácsok és költségvetési szerveik        (K83)</t>
  </si>
  <si>
    <t>232</t>
  </si>
  <si>
    <t>Egyéb felhalmozási célú támogatások államháztartáson belülre (=233+…+242)        (K84)</t>
  </si>
  <si>
    <t>233</t>
  </si>
  <si>
    <t>ebből: központi költségvetési szervek        (K84)</t>
  </si>
  <si>
    <t>234</t>
  </si>
  <si>
    <t>ebből: központi kezelésű előirányzatok        (K84)</t>
  </si>
  <si>
    <t>235</t>
  </si>
  <si>
    <t>ebből: fejezeti kezelésű előirányzatok EU-s programokra és azok hazai társfinanszírozása        (K84)</t>
  </si>
  <si>
    <t>236</t>
  </si>
  <si>
    <t>ebből: egyéb fejezeti kezelésű előirányzatok        (K84)</t>
  </si>
  <si>
    <t>237</t>
  </si>
  <si>
    <t>ebből: társadalombiztosítás pénzügyi alapjai        (K84)</t>
  </si>
  <si>
    <t>238</t>
  </si>
  <si>
    <t>ebből: elkülönített állami pénzalapok        (K84)</t>
  </si>
  <si>
    <t>239</t>
  </si>
  <si>
    <t>ebből: helyi önkormányzatok és költségvetési szerveik        (K84)</t>
  </si>
  <si>
    <t>240</t>
  </si>
  <si>
    <t>ebből: társulások és költségvetési szerveik        (K84)</t>
  </si>
  <si>
    <t>241</t>
  </si>
  <si>
    <t>ebből: nemzetiségi önkormányzatok és költségvetési szerveik        (K84)</t>
  </si>
  <si>
    <t>242</t>
  </si>
  <si>
    <t>ebből: térségi fejlesztési tanácsok és költségvetési szerveik        (K84)</t>
  </si>
  <si>
    <t>243</t>
  </si>
  <si>
    <t>Felhalmozási célú garancia- és kezességvállalásból származó kifizetés államháztartáson kívülre (&gt;=244)        (K85)</t>
  </si>
  <si>
    <t>244</t>
  </si>
  <si>
    <t>ebből: állami vagy önkormányzati tulajdonban lévő gazdasági társaságok tartozásai miatti kifizetések        (K85)</t>
  </si>
  <si>
    <t>245</t>
  </si>
  <si>
    <t>Felhalmozási célú visszatérítendő támogatások, kölcsönök nyújtása államháztartáson kívülre  (=246+…+256)        (K86)</t>
  </si>
  <si>
    <t>246</t>
  </si>
  <si>
    <t>ebből: egyházi jogi személyek        (K86)</t>
  </si>
  <si>
    <t>247</t>
  </si>
  <si>
    <t>ebből: nonprofit gazdasági társaságok        (K86)</t>
  </si>
  <si>
    <t>248</t>
  </si>
  <si>
    <t>ebből: egyéb civil szervezetek        (K86)</t>
  </si>
  <si>
    <t>249</t>
  </si>
  <si>
    <t>ebből: háztartások        (K86)</t>
  </si>
  <si>
    <t>250</t>
  </si>
  <si>
    <t>ebből: pénzügyi vállalkozások        (K86)</t>
  </si>
  <si>
    <t>251</t>
  </si>
  <si>
    <t>ebből: állami többségi tulajdonú nem pénzügyi vállalkozások        (K86)</t>
  </si>
  <si>
    <t>252</t>
  </si>
  <si>
    <t>ebből:önkormányzati többségi tulajdonú nem pénzügyi vállalkozások        (K86)</t>
  </si>
  <si>
    <t>253</t>
  </si>
  <si>
    <t>ebből: egyéb vállalkozások        (K86)</t>
  </si>
  <si>
    <t>254</t>
  </si>
  <si>
    <t>ebből: Európai Unió         (K86)</t>
  </si>
  <si>
    <t>255</t>
  </si>
  <si>
    <t>ebből: kormányok és nemzetközi szervezetek        (K86)</t>
  </si>
  <si>
    <t>256</t>
  </si>
  <si>
    <t>ebből: egyéb külföldiek        (K86)</t>
  </si>
  <si>
    <t>257</t>
  </si>
  <si>
    <t>Lakástámogatás        (K87)</t>
  </si>
  <si>
    <t>258</t>
  </si>
  <si>
    <t>Egyéb felhalmozási célú támogatások államháztartáson kívülre (=259+…+269)       (K88)</t>
  </si>
  <si>
    <t>259</t>
  </si>
  <si>
    <t>ebből: egyházi jogi személyek        (K88)</t>
  </si>
  <si>
    <t>260</t>
  </si>
  <si>
    <t>ebből: nonprofit gazdasági társaságok        (K88)</t>
  </si>
  <si>
    <t>261</t>
  </si>
  <si>
    <t>ebből: egyéb civil szervezetek        (K88)</t>
  </si>
  <si>
    <t>262</t>
  </si>
  <si>
    <t>ebből: háztartások        (K88)</t>
  </si>
  <si>
    <t>263</t>
  </si>
  <si>
    <t>ebből: pénzügyi vállalkozások        (K88)</t>
  </si>
  <si>
    <t>264</t>
  </si>
  <si>
    <t>ebből: állami többségi tulajdonú nem pénzügyi vállalkozások        (K88)</t>
  </si>
  <si>
    <t>265</t>
  </si>
  <si>
    <t>ebből:önkormányzati többségi tulajdonú nem pénzügyi vállalkozások        (K88)</t>
  </si>
  <si>
    <t>266</t>
  </si>
  <si>
    <t>ebből: egyéb vállalkozások        (K88)</t>
  </si>
  <si>
    <t>267</t>
  </si>
  <si>
    <t>ebből: Európai Unió         (K88)</t>
  </si>
  <si>
    <t>268</t>
  </si>
  <si>
    <t>ebből: kormányok és nemzetközi szervezetek        (K88)</t>
  </si>
  <si>
    <t>269</t>
  </si>
  <si>
    <t>ebből: egyéb külföldiek        (K88)</t>
  </si>
  <si>
    <t>270</t>
  </si>
  <si>
    <t>Egyéb felhalmozási célú kiadások (=209+210+221+232+243+245+257+258)     (K8)</t>
  </si>
  <si>
    <t>271</t>
  </si>
  <si>
    <t>Költségvetési kiadások (=20+21+60+127+194+203+208+270)     (K1-K8)</t>
  </si>
  <si>
    <t>Helyi önkormányzatok működésének általános támogatása        (B111)</t>
  </si>
  <si>
    <t>Települési önkormányzatok egyes köznevelési feladatainak támogatása        (B112)</t>
  </si>
  <si>
    <t>Települési önkormányzatok szociális, gyermekjóléti és gyermekétkeztetési feladatainak támogatása        (B113)</t>
  </si>
  <si>
    <t>Települési önkormányzatok kulturális feladatainak támogatása        (B114)</t>
  </si>
  <si>
    <t>Működési célú központosított előirányzatok        (B115)</t>
  </si>
  <si>
    <t>Helyi önkormányzatok kiegészítő támogatásai        (B116)</t>
  </si>
  <si>
    <t>Önkormányzatok működési támogatásai (=01+…+06)        (B11)</t>
  </si>
  <si>
    <t>Elvonások és befizetések bevételei        (B12)</t>
  </si>
  <si>
    <t>Működési célú garancia- és kezességvállalásból származó megtérülések államháztartáson belülről        (B13)</t>
  </si>
  <si>
    <t>Működési célú visszatérítendő támogatások, kölcsönök visszatérülése államháztartáson belülről (=11+…+20)        (B14)</t>
  </si>
  <si>
    <t>ebből: központi költségvetési szervek        (B14)</t>
  </si>
  <si>
    <t>ebből: központi kezelésű előirányzatok        (B14)</t>
  </si>
  <si>
    <t>ebből: fejezeti kezelésű előirányzatok EU-s programokra és azok hazai társfinanszírozása        (B14)</t>
  </si>
  <si>
    <t>ebből: egyéb fejezeti kezelésű előirányzatok        (B14)</t>
  </si>
  <si>
    <t>ebből: társadalombiztosítás pénzügyi alapjai        (B14)</t>
  </si>
  <si>
    <t>ebből: elkülönített állami pénzalapok        (B14)</t>
  </si>
  <si>
    <t>ebből: helyi önkormányzatok és költségvetési szerveik        (B14)</t>
  </si>
  <si>
    <t>ebből: társulások és költségvetési szerveik        (B14)</t>
  </si>
  <si>
    <t>ebből: nemzetiségi önkormányzatok és költségvetési szerveik        (B14)</t>
  </si>
  <si>
    <t>ebből: térségi fejlesztési tanácsok és költségvetési szerveik        (B14)</t>
  </si>
  <si>
    <t>Működési célú visszatérítendő támogatások, kölcsönök igénybevétele államháztartáson belülről (=22+…+31)        (B15)</t>
  </si>
  <si>
    <t>ebből: központi költségvetési szervek        (B15)</t>
  </si>
  <si>
    <t>ebből: központi kezelésű előirányzatok        (B15)</t>
  </si>
  <si>
    <t>ebből: fejezeti kezelésű előirányzatok EU-s programokra és azok hazai társfinanszírozása        (B15)</t>
  </si>
  <si>
    <t>ebből: egyéb fejezeti kezelésű előirányzatok        (B15)</t>
  </si>
  <si>
    <t>ebből: társadalombiztosítás pénzügyi alapjai        (B15)</t>
  </si>
  <si>
    <t>ebből: elkülönített állami pénzalapok        (B15)</t>
  </si>
  <si>
    <t>ebből: helyi önkormányzatok és költségvetési szerveik        (B15)</t>
  </si>
  <si>
    <t>ebből: társulások és költségvetési szerveik        (B15)</t>
  </si>
  <si>
    <t>ebből: nemzetiségi önkormányzatok és költségvetési szerveik        (B15)</t>
  </si>
  <si>
    <t>ebből: térségi fejlesztési tanácsok és költségvetési szerveik        (B15)</t>
  </si>
  <si>
    <t>Egyéb működési célú támogatások bevételei államháztartáson belülről (=33+…+42)        (B16)</t>
  </si>
  <si>
    <t>ebből: központi költségvetési szervek        (B16)</t>
  </si>
  <si>
    <t>ebből: központi kezelésű előirányzatok        (B16)</t>
  </si>
  <si>
    <t>ebből: fejezeti kezelésű előirányzatok EU-s programokra és azok hazai társfinanszírozása        (B16)</t>
  </si>
  <si>
    <t>ebből: egyéb fejezeti kezelésű előirányzatok        (B16)</t>
  </si>
  <si>
    <t>ebből: társadalombiztosítás pénzügyi alapjai        (B16)</t>
  </si>
  <si>
    <t>ebből: elkülönített állami pénzalapok        (B16)</t>
  </si>
  <si>
    <t>ebből: helyi önkormányzatok és költségvetési szerveik        (B16)</t>
  </si>
  <si>
    <t>ebből: társulások és költségvetési szerveik        (B16)</t>
  </si>
  <si>
    <t>ebből: nemzetiségi önkormányzatok és költségvetési szerveik        (B16)</t>
  </si>
  <si>
    <t>ebből: térségi fejlesztési tanácsok és költségvetési szerveik        (B16)</t>
  </si>
  <si>
    <t>Működési célú támogatások államháztartáson belülről (=07+...+10+21+32)        (B1)</t>
  </si>
  <si>
    <t>Felhalmozási célú önkormányzati támogatások        (B21)</t>
  </si>
  <si>
    <t>Felhalmozási célú garancia- és kezességvállalásból származó megtérülések államháztartáson belülről        (B22)</t>
  </si>
  <si>
    <t>Felhalmozási célú visszatérítendő támogatások, kölcsönök visszatérülése államháztartáson belülről (=47+…+56)        (B23)</t>
  </si>
  <si>
    <t>ebből: központi költségvetési szervek        (B23)</t>
  </si>
  <si>
    <t>ebből: központi kezelésű előirányzatok        (B23)</t>
  </si>
  <si>
    <t>ebből: fejezeti kezelésű előirányzatok EU-s programokra és azok hazai társfinanszírozása        (B23)</t>
  </si>
  <si>
    <t>ebből: egyéb fejezeti kezelésű előirányzatok        (B23)</t>
  </si>
  <si>
    <t>ebből: társadalombiztosítás pénzügyi alapjai        (B23)</t>
  </si>
  <si>
    <t>ebből: elkülönített állami pénzalapok        (B23)</t>
  </si>
  <si>
    <t>ebből: helyi önkormányzatok és költségvetési szerveik        (B23)</t>
  </si>
  <si>
    <t>ebből: társulások és költségvetési szerveik        (B23)</t>
  </si>
  <si>
    <t>ebből: nemzetiségi önkormányzatok és költségvetési szerveik        (B23)</t>
  </si>
  <si>
    <t>ebből: térségi fejlesztési tanácsok és költségvetési szerveik        (B23)</t>
  </si>
  <si>
    <t>Felhalmozási célú visszatérítendő támogatások, kölcsönök igénybevétele államháztartáson belülről (=58+…+67)        (B24)</t>
  </si>
  <si>
    <t>ebből: központi költségvetési szervek        (B24)</t>
  </si>
  <si>
    <t>ebből: központi kezelésű előirányzatok        (B24)</t>
  </si>
  <si>
    <t>ebből: fejezeti kezelésű előirányzatok EU-s programokra és azok hazai társfinanszírozása        (B24)</t>
  </si>
  <si>
    <t>ebből: egyéb fejezeti kezelésű előirányzatok        (B24)</t>
  </si>
  <si>
    <t>ebből: társadalombiztosítás pénzügyi alapjai        (B24)</t>
  </si>
  <si>
    <t>ebből: elkülönített állami pénzalapok        (B24)</t>
  </si>
  <si>
    <t>ebből: helyi önkormányzatok és költségvetési szerveik        (B24)</t>
  </si>
  <si>
    <t>ebből: társulások és költségvetési szerveik        (B24)</t>
  </si>
  <si>
    <t>ebből: nemzetiségi önkormányzatok és költségvetési szerveik        (B24)</t>
  </si>
  <si>
    <t>ebből: térségi fejlesztési tanácsok és költségvetési szerveik        (B24)</t>
  </si>
  <si>
    <t>Egyéb felhalmozási célú támogatások bevételei államháztartáson belülről (=69+…+78)        (B25)</t>
  </si>
  <si>
    <t>ebből: központi költségvetési szervek        (B25)</t>
  </si>
  <si>
    <t>ebből: központi kezelésű előirányzatok        (B25)</t>
  </si>
  <si>
    <t>ebből: fejezeti kezelésű előirányzatok EU-s programokra és azok hazai társfinanszírozása        (B25)</t>
  </si>
  <si>
    <t>ebből: egyéb fejezeti kezelésű előirányzatok        (B25)</t>
  </si>
  <si>
    <t>ebből: társadalombiztosítás pénzügyi alapjai        (B25)</t>
  </si>
  <si>
    <t>ebből: elkülönített állami pénzalapok        (B25)</t>
  </si>
  <si>
    <t>ebből: helyi önkormányzatok és költségvetési szerveik        (B25)</t>
  </si>
  <si>
    <t>ebből: társulások és költségvetési szerveik        (B25)</t>
  </si>
  <si>
    <t>ebből: nemzetiségi önkormányzatok és költségvetési szerveik        (B25)</t>
  </si>
  <si>
    <t>ebből: térségi fejlesztési tanácsok és költségvetési szerveik        (B25)</t>
  </si>
  <si>
    <t>Felhalmozási célú támogatások államháztartáson belülről (=44+45+46+57+68)        (B2)</t>
  </si>
  <si>
    <t>Magánszemélyek jövedelemadói (=81+82+83)        (B311)</t>
  </si>
  <si>
    <t>ebből: személyi jövedelemadó        (B311)</t>
  </si>
  <si>
    <t>ebből: magánszemély jogviszonyának megszűnéséhez kapcsolódó egyes jövedelmek különadója        (B311)</t>
  </si>
  <si>
    <t>ebből: termőföld bérbeadásából származó jövedelem utáni személyi jövedelemadó        (B311)</t>
  </si>
  <si>
    <t>Társaságok jövedelemadói (=85+…+92)        (B312)</t>
  </si>
  <si>
    <t>ebből: társasági adó        (B312)</t>
  </si>
  <si>
    <t>ebből: társas vállalkozások különadója        (B312)</t>
  </si>
  <si>
    <t>ebből: hitelintézetek és pénzügyi vállalkozások különadója        (B312)</t>
  </si>
  <si>
    <t>ebből: hiteintézeti járadék        (B312)</t>
  </si>
  <si>
    <t>ebből: pénzügyi szervezetek különadója        (B312)</t>
  </si>
  <si>
    <t>ebből: energiaellátók jövedelemadója        (B312)</t>
  </si>
  <si>
    <t>ebből: kisvállalati adó        (B312)</t>
  </si>
  <si>
    <t>ebből: kisadózó vállalkozások tételes adója        (B312)</t>
  </si>
  <si>
    <t>Jövedelemadók (=80+84)        (B31)</t>
  </si>
  <si>
    <t>Szociális hozzájárulási adó és járulékok (=95+…+103)        (B32)</t>
  </si>
  <si>
    <t>ebből: szociális hozzájárulási adó        (B32)</t>
  </si>
  <si>
    <t>ebből: nyugdíjjárulék, egészségbiztosítási járulék, ide értve a megállapodás alapján fizetők járulékait is        (B32)</t>
  </si>
  <si>
    <t>ebből: korkedvezmény-biztosítási járulék        (B32)</t>
  </si>
  <si>
    <t>ebből: egészségbiztosítási és munkaerőpiaci járulék        (B32)</t>
  </si>
  <si>
    <t>ebből: egészségügyi szolgáltatási járulék        (B32)</t>
  </si>
  <si>
    <t>ebből: egyszerűsített közteherviselési hozzájárulás        (B32)</t>
  </si>
  <si>
    <t>ebből: biztosítotti nyugdíjjárulék, egészségbiztosítási járulék        (B32)</t>
  </si>
  <si>
    <t>ebből: megállapodás alapján fizetők járulékai        (B32)</t>
  </si>
  <si>
    <t>ebből: munkáltatói táppénz hozzájárulás        (B32)</t>
  </si>
  <si>
    <t>Bérhez és foglalkoztatáshoz kapcsolódó adók (=105+…+108)        (B33)</t>
  </si>
  <si>
    <t>ebből: szakképzési hozzájárulás        (B33)</t>
  </si>
  <si>
    <t>ebből: rehabilitációs hozzájárulás        (B33)</t>
  </si>
  <si>
    <t>ebből: egészségügyi hozzájárulás        (B33)</t>
  </si>
  <si>
    <t>ebből: egyszerűsített foglalkoztatás utáni közterhek        (B33)</t>
  </si>
  <si>
    <t>Vagyoni tipusú adók (=110+…+116)        (B34)</t>
  </si>
  <si>
    <t>ebből: építményadó        (B34)</t>
  </si>
  <si>
    <t>ebből: épület után fizetett idegenforgalmi adó        (B34)</t>
  </si>
  <si>
    <t>ebből: magánszemélyek kommunális adója        (B34)</t>
  </si>
  <si>
    <t>ebből: telekadó        (B34)</t>
  </si>
  <si>
    <t>ebből: cégautóadó        (B34)</t>
  </si>
  <si>
    <t>ebből: közművezetékek adója        (B34)</t>
  </si>
  <si>
    <t>ebből: öröklési és ajándékozási illeték        (B34)</t>
  </si>
  <si>
    <t>Értékesítési és forgalmi adók (=118+…+137)        (B351)</t>
  </si>
  <si>
    <t>ebből: általános forgalmi adó        (B351)</t>
  </si>
  <si>
    <t>ebből: távközlési ágazatot terhelő különadó        (B351)</t>
  </si>
  <si>
    <t>ebből: kiskereskedői ágazatot terhelő különadó        (B351)</t>
  </si>
  <si>
    <t>ebből: energia ágazatot terhelő különadó        (B351)</t>
  </si>
  <si>
    <t>ebből: bank- és biztosítási ágazatot terhelő különadó        (B351)</t>
  </si>
  <si>
    <t>ebből: visszterhes vagyonátruházási illeték        (B351)</t>
  </si>
  <si>
    <t>ebből: állandó jelleggel végzett iparűzési tevékenység után fizetett helyi iparűzési adó        (B351)</t>
  </si>
  <si>
    <t>ebből: ideiglenes jelleggel végzett tevékenység után fizetett helyi iparűzési adó        (B351)</t>
  </si>
  <si>
    <t>ebből: innovációs járulék        (B351)</t>
  </si>
  <si>
    <t>ebből: egyszerűsített vállalkozási adó        (B351)</t>
  </si>
  <si>
    <t>ebből: gyógyszer forgalmazási jogosultak befizetései [2006. évi XCVIII. tv. 36. § (1) bek.]        (B351)</t>
  </si>
  <si>
    <t>ebből: gyógyszer nagykereskedést végzők befizetései [2006. évi XCVIII. tv. 36. § (2) bek.]        (B351)</t>
  </si>
  <si>
    <t>ebből: gyógyszergyártók 10 %-os befizetési kötelezettsége        (B351)</t>
  </si>
  <si>
    <t>ebből: gyógyszer és gyógyászati segédeszköz ismertetés utáni befizetések [2006. évi XCVIII. tv. 36. § (4) bek.]        (B351)</t>
  </si>
  <si>
    <t>ebből: gyógyszertámogatás többletének sávos kockázatviseléséből származó bevételek [2006. évi XCVIII. tv. 42. § ]        (B351)</t>
  </si>
  <si>
    <t>ebből: népegészségügyi termékadó        (B351)</t>
  </si>
  <si>
    <t>ebből: távközlési adó        (B351)</t>
  </si>
  <si>
    <t>ebből: pénzügyi tranzakciós illeték        (B351)</t>
  </si>
  <si>
    <t>ebből: biztosítási adó        (B351)</t>
  </si>
  <si>
    <t>ebből: reklámadó</t>
  </si>
  <si>
    <t>Fogyasztási adók (=139+140+141)      (B352)</t>
  </si>
  <si>
    <t>ebből: jövedéki adó        (B352)</t>
  </si>
  <si>
    <t>ebből: regisztrációs adó        (B352)</t>
  </si>
  <si>
    <t>ebből: energiaadó        (B352)</t>
  </si>
  <si>
    <t>Pénzügyi monopóliumok nyereségét terhelő adók        (B353)</t>
  </si>
  <si>
    <t>Gépjárműadók (=144+…+147)        (B354)</t>
  </si>
  <si>
    <t>ebből: belföldi gépjárművek adójának a központi költségvetést megillető része        (B354)</t>
  </si>
  <si>
    <t>ebből: belföldi gépjárművek adójának a helyi önkormányzatot megillető része        (B354)</t>
  </si>
  <si>
    <t>ebből: külföldi gépjárművek adója        (B354)</t>
  </si>
  <si>
    <t>ebből: gépjármű túlsúlydíj        (B354)</t>
  </si>
  <si>
    <t>Egyéb áruhasználati és szolgáltatási adók (=149+…+164)        (B355)</t>
  </si>
  <si>
    <t>ebből: kulturális adó        (B355)</t>
  </si>
  <si>
    <t>ebből: baleseti adó        (B355)</t>
  </si>
  <si>
    <t>ebből: nukleáris létesítmények Központi Nukleáris Pénzügyi Alapba történő kötelező befizetései        (B355)</t>
  </si>
  <si>
    <t>ebből: környezetterhelési díj        (B355)</t>
  </si>
  <si>
    <t>ebből: környezetvédelmi termékdíj        (B355)</t>
  </si>
  <si>
    <t>ebből: bérfőzési szeszadó        (B355)</t>
  </si>
  <si>
    <t>ebből: szerencsejáték szervezési díj        (B355)</t>
  </si>
  <si>
    <t>ebből: tartózkodás után fizetett idegenforgalmi adó        (B355)</t>
  </si>
  <si>
    <t>ebből: talajterhelési díj        (B355)</t>
  </si>
  <si>
    <t>ebből: vizkészletjárulék        (B355)</t>
  </si>
  <si>
    <t>ebből: állami vadászjegyek díjai        (B355)</t>
  </si>
  <si>
    <t>ebből: erdővédelmi járulék        (B355)</t>
  </si>
  <si>
    <t>ebből: földvédelmi járulék        (B355)</t>
  </si>
  <si>
    <t>ebből: halászati haszonbérleti díj        (B355)</t>
  </si>
  <si>
    <t>ebből: hulladéklerakási járulék        (B355)</t>
  </si>
  <si>
    <t>ebből: korábbi évek megszünt adónemei áthúzódó fizetéseiből befolyt bevételek        (B355)</t>
  </si>
  <si>
    <t>Termékek és szolgáltatások adói (=117+138+142+143+148)         (B35)</t>
  </si>
  <si>
    <t>Egyéb közhatalmi bevételek (&gt;=167+…+178)      (B36)</t>
  </si>
  <si>
    <t>ebből: cégnyílvántartás bevételei        (B36)</t>
  </si>
  <si>
    <t>ebből: eljárási illetékek        (B36)</t>
  </si>
  <si>
    <t>ebből: igazgatási szolgáltatási díjak        (B36)</t>
  </si>
  <si>
    <t>ebből: felügyeleti díjak        (B36)</t>
  </si>
  <si>
    <t>ebből:ebrendészeti hozzájárulás        (B36)</t>
  </si>
  <si>
    <t>ebből: mezőgazdasági termelést érintő időjárási és más természeti kockázatok kezeléséről szóló törvény szerinti kárenyhítési hozzájárulás        (B36)</t>
  </si>
  <si>
    <t>ebből: környezetvédelmi bírság        (B36)</t>
  </si>
  <si>
    <t>ebből: természetvédelmi bírság        (B36)</t>
  </si>
  <si>
    <t>ebből: műemlékvédelmi bírság        (B36)</t>
  </si>
  <si>
    <t>ebből: építésügyi bírság        (B36)</t>
  </si>
  <si>
    <t>ebből: szabálysértési pénz- és helyszíni bírság és a közlekedési szabályszegések után kiszabott közigazgatási bírság helyi önkormányzatot megillető része        (B36)</t>
  </si>
  <si>
    <t>ebből: egyéb bírság        (B36)</t>
  </si>
  <si>
    <t>Közhatalmi bevételek (=93+94+104+109+165+166)       (B3)</t>
  </si>
  <si>
    <t>Készletértékesítés ellenértéke        (B401)</t>
  </si>
  <si>
    <t>Szolgáltatások ellenértéke  (&gt;=182+183)       (B402)</t>
  </si>
  <si>
    <t>ebből:tárgyi eszközök bérbeadásából származó bevétel        (B402)</t>
  </si>
  <si>
    <t>ebből: utak használata ellenében beszedett használati díj, pótdíj, elektronikus útdíj        (B402)</t>
  </si>
  <si>
    <t>Közvetített szolgáltatások ellenértéke (&gt;=185)       (B403)</t>
  </si>
  <si>
    <t>ebből: államháztartáson belül        (B403)</t>
  </si>
  <si>
    <t>Tulajdonosi bevételek  (&gt;=187+…+192)      (B404)</t>
  </si>
  <si>
    <t>ebből: vadászati jog bérbeadásból származó bevétel        (B404)</t>
  </si>
  <si>
    <t>ebből: önkormányzati vagyon üzemeltetéséből, koncesszióból származó bevétel        (B404)</t>
  </si>
  <si>
    <t>ebből: önkormányzati vagyon vagyonkezelésbe adásából származó bevétel        (B404)</t>
  </si>
  <si>
    <r>
      <t xml:space="preserve">Bérleti és lízing díjak (&gt;=39)        (K333)   Garázs, szőnyeg      </t>
    </r>
    <r>
      <rPr>
        <sz val="10"/>
        <color indexed="10"/>
        <rFont val="Arial"/>
        <family val="2"/>
        <charset val="238"/>
      </rPr>
      <t>5233</t>
    </r>
  </si>
  <si>
    <r>
      <t xml:space="preserve">Vásárolt élelmezés        (K332)       </t>
    </r>
    <r>
      <rPr>
        <sz val="10"/>
        <color indexed="10"/>
        <rFont val="Arial"/>
        <family val="2"/>
        <charset val="238"/>
      </rPr>
      <t>5232</t>
    </r>
  </si>
  <si>
    <t>Eü-i, oktatási, szociális szolgáltatások, vásárolt közszolgáltatás, tanfolyam</t>
  </si>
  <si>
    <t>Tervezői, tanácsadói közjegyzői, közbeszerzési díjak (Sourcing)</t>
  </si>
  <si>
    <t>Mosatás, fénymásoló üzemeltetés, távfelügyelet, kéményseprés, szállítás, munka-és tűzvédelem, Melódiák egyéb szolg.</t>
  </si>
  <si>
    <r>
      <t xml:space="preserve">Kiküldetések kiadásai        (K341)        </t>
    </r>
    <r>
      <rPr>
        <sz val="10"/>
        <color indexed="10"/>
        <rFont val="Arial"/>
        <family val="2"/>
        <charset val="238"/>
      </rPr>
      <t>5241</t>
    </r>
  </si>
  <si>
    <t>ebből: állami többségi tulajdonú vállalkozástól kapott osztalék        (B404)</t>
  </si>
  <si>
    <t>ebből: önkormányzati többségi tulajdonú vállalkozástól kapott osztalék        (B404)</t>
  </si>
  <si>
    <t>ebből: egyéb részesedések után kapott osztalék        (B404)</t>
  </si>
  <si>
    <t>Ellátási díjak        (B405)</t>
  </si>
  <si>
    <t>Kiszámlázott általános forgalmi adó        (B406)</t>
  </si>
  <si>
    <t>Általános forgalmi adó visszatérítése        (B407)</t>
  </si>
  <si>
    <t>Kamatbevételek  (&gt;=197+198+199)       (B408)</t>
  </si>
  <si>
    <t>ebből: államháztartáson belül        (B408)</t>
  </si>
  <si>
    <t>ebből: befektetési jegyek kamatbevételei        (B408)</t>
  </si>
  <si>
    <t>ebből: fedezeti ügyletek kamatbevételei        (B408)</t>
  </si>
  <si>
    <t>Egyéb pénzügyi műveletek bevételei  (&gt;=201+…+204)      (B409)</t>
  </si>
  <si>
    <t>ebből: részesedések értékesítéséhez kapcsolódó realizált nyereség        (B409)</t>
  </si>
  <si>
    <t>ebből: hitelviszonyt megtestesítő értékpapírok értékesítési nyeresége        (B409)</t>
  </si>
  <si>
    <t>ebből: hitelviszonyt megtestesítő értékpapírok kibocsátási nyeresége        (B409)</t>
  </si>
  <si>
    <t>ebből: valuta és deviza eszközök realizált árfolyamnyeresége        (B409)</t>
  </si>
  <si>
    <t>Egyéb működési bevételek (&gt;=206+207+208)        (B410)</t>
  </si>
  <si>
    <t>ebből: biztosító által fizetett kártérítés        (B410)</t>
  </si>
  <si>
    <t>ebből: szerződésben vállalt kötelezettségek elmulasztásához kapcsolódó bevételek, káreseményekkel kapcsolatosan kapott bevételek, biztosítási bevételek, visszakapott óvadék (kaució), bánatpénz        (B410)</t>
  </si>
  <si>
    <t>ebből: költségek visszatérítései        (B410)</t>
  </si>
  <si>
    <t>Működési bevételek (=180+181+184+186+193+…+196+200+205)       (B4)</t>
  </si>
  <si>
    <t>Immateriális javak értékesítése (&gt;=211)       (B51)</t>
  </si>
  <si>
    <t>ebből: kiotói egységek és kibocsátási egységek eladásából befolyt eladási ár        (B51)</t>
  </si>
  <si>
    <t>Ingatlanok értékesítése (&gt;=213)       (B52)</t>
  </si>
  <si>
    <t>ebből: termőföld-eladás bevételei        (B52)</t>
  </si>
  <si>
    <t>Egyéb tárgyi eszközök értékesítése        (B53)</t>
  </si>
  <si>
    <t>Részesedések értékesítése (&gt;=216)       (B54)</t>
  </si>
  <si>
    <t>ebből: privatizációból származó bevétel        (B54)</t>
  </si>
  <si>
    <t>Részesedések megszűnéséhez kapcsolódó bevételek        (B55)</t>
  </si>
  <si>
    <t>Felhalmozási bevételek (=210+212+214+215+217)        (B5)</t>
  </si>
  <si>
    <t>Működési célú garancia- és kezességvállalásból származó megtérülések államháztartáson kívülről        (B61)</t>
  </si>
  <si>
    <t>Működési célú visszatérítendő támogatások, kölcsönök visszatérülése államháztartáson kívülről  (=221+…+231)     (B62)</t>
  </si>
  <si>
    <t>ebből: egyházi jogi személyek        (B62)</t>
  </si>
  <si>
    <t>ebből: nonprofit gazdasági társaságok        (B62)</t>
  </si>
  <si>
    <t>ebből: egyéb civil szervezetek        (B62)</t>
  </si>
  <si>
    <t>ebből: háztartások        (B62)</t>
  </si>
  <si>
    <t>ebből: pénzügyi vállalkozások        (B62)</t>
  </si>
  <si>
    <t>ebből: állami többségi tulajdonú nem pénzügyi vállalkozások        (B62)</t>
  </si>
  <si>
    <t>ebből:önkormányzati többségi tulajdonú nem pénzügyi vállalkozások        (B62)</t>
  </si>
  <si>
    <t>ebből: egyéb vállalkozások        (B62)</t>
  </si>
  <si>
    <t>ebből: Európai Unió        (B62)</t>
  </si>
  <si>
    <t>ebből: kormányok és nemzetközi szervezetek        (B62)</t>
  </si>
  <si>
    <t>ebből: egyéb külföldiek        (B62)</t>
  </si>
  <si>
    <t>Egyéb működési célú átvett pénzeszközök (=233+…+243)        (B63)</t>
  </si>
  <si>
    <t>ebből: egyházi jogi személyek        (B63)</t>
  </si>
  <si>
    <t>__/2016. (IV.__.) önkormányzati rendelet</t>
  </si>
  <si>
    <t>11. számú melléklet</t>
  </si>
  <si>
    <t>7. számú melléklet</t>
  </si>
  <si>
    <t>3. számú melléklet</t>
  </si>
  <si>
    <t>2. számú melléklet</t>
  </si>
  <si>
    <t>1. számú melléklet</t>
  </si>
  <si>
    <t>FINANSZ EGYENLEGE</t>
  </si>
  <si>
    <t>k914 EGELŐLEGEZÉS</t>
  </si>
  <si>
    <t>k914</t>
  </si>
  <si>
    <t>FINANSZÍROZÁS</t>
  </si>
  <si>
    <t>FINANSZ KIAD</t>
  </si>
  <si>
    <t>FINANSZ BEV</t>
  </si>
  <si>
    <t>Intézmény</t>
  </si>
  <si>
    <t>Létszám</t>
  </si>
  <si>
    <t>Köztisztviselő</t>
  </si>
  <si>
    <t>Közalkalmazott</t>
  </si>
  <si>
    <t>Munka törvénykönyv</t>
  </si>
  <si>
    <t>Összesen</t>
  </si>
  <si>
    <t>Közfoglalkoztatás</t>
  </si>
  <si>
    <t>Összesen:</t>
  </si>
  <si>
    <t>e Ft</t>
  </si>
  <si>
    <t>Projekt</t>
  </si>
  <si>
    <t>Bevétel</t>
  </si>
  <si>
    <t>Kiadás</t>
  </si>
  <si>
    <t>Felhalmozási célú fejezeti kezelésű előirányzatok EU-s programokra és azok hazai társfinanszírozása        (B25)</t>
  </si>
  <si>
    <t>Ssz.</t>
  </si>
  <si>
    <t>Kedvezmény</t>
  </si>
  <si>
    <t>Mentesség</t>
  </si>
  <si>
    <t>Egyéb -méltányosság</t>
  </si>
  <si>
    <t>db</t>
  </si>
  <si>
    <t>Ellátottak térítési díjának, illetve kártérérítésének méltányossági alapon történő elengedésének összege</t>
  </si>
  <si>
    <t>Lakosság részére lakásépítéshez, lakásfelújításhoz nyújtott kölcsönök elengedésének összege</t>
  </si>
  <si>
    <t>3.</t>
  </si>
  <si>
    <t>Helyi adónál, gépjárműadónál biztosított kedvezmény, mentesség összege adónemenként</t>
  </si>
  <si>
    <t>Gépjárműadó</t>
  </si>
  <si>
    <t>Építményadó</t>
  </si>
  <si>
    <t>Talajterhelési díj</t>
  </si>
  <si>
    <t>4.</t>
  </si>
  <si>
    <t>Helyiségek, eszközök hasznosításából származó bevételből nyújtott kedvezmény, mentesség összege</t>
  </si>
  <si>
    <t>5.</t>
  </si>
  <si>
    <t>Egyéb nyújtott kedvezmény vagy elengedés összege</t>
  </si>
  <si>
    <t>16. melléklet</t>
  </si>
  <si>
    <t>A többéves kihatással járó döntések számszerűsítését évenkénti bontásban és összesítve</t>
  </si>
  <si>
    <t>2015. év</t>
  </si>
  <si>
    <t>2016. év</t>
  </si>
  <si>
    <t>2017. év</t>
  </si>
  <si>
    <t>2018. év</t>
  </si>
  <si>
    <t>2019. év</t>
  </si>
  <si>
    <t xml:space="preserve"> 13. számú melléklet</t>
  </si>
  <si>
    <t>14. számú melléklet</t>
  </si>
  <si>
    <t>15. számú melléklet</t>
  </si>
  <si>
    <t xml:space="preserve">Közvetett támogatások     2015. év                </t>
  </si>
  <si>
    <t>Teljesítés</t>
  </si>
  <si>
    <t>EU támogatással megvalósuló programok, projektek 2015. évi kiadásai</t>
  </si>
  <si>
    <t>Egyéb tárgyi eszköz felújítása        (K72)</t>
  </si>
  <si>
    <t>Állategészségügy</t>
  </si>
  <si>
    <t>Eü-i, oktatási, szociális szolgáltatások, vásárolt közszolgáltatás, tanfolyam, könyvtár</t>
  </si>
  <si>
    <t>Lomtalanítás</t>
  </si>
  <si>
    <t>Mosatás, fénymásoló üzemeltetés, távfelügyelet, kéményseprés, szállítás, munka-és tűzvédelem, Melódiák egyéb szolg, szállítás</t>
  </si>
  <si>
    <t xml:space="preserve">ebből: nonprofit gazdasági társaságok        (K511)          </t>
  </si>
  <si>
    <t>Működési célú visszatérítendő támogatások, kölcsönök nyájtása államháztartosáson kívülre</t>
  </si>
  <si>
    <t xml:space="preserve">ebből: önkormányzati vagyon üzemeltetéséből, koncesszióból származó bevétel        (B404)    </t>
  </si>
  <si>
    <t>Ordacsehi Napsugár Óvoda</t>
  </si>
  <si>
    <t>Ordacsehi Község Önkormányzatának                                                                                                                                                         2015. évi zárszámadási rendelete</t>
  </si>
  <si>
    <t>Ordacsehi Község Önkormányzata</t>
  </si>
  <si>
    <t>Ordacsehi Napsugár ÓVODA</t>
  </si>
  <si>
    <t>1.1</t>
  </si>
  <si>
    <t xml:space="preserve"> </t>
  </si>
  <si>
    <t>Ordacsehi Község Önkormányzat  intézményeinek létszámadatai 2015.</t>
  </si>
  <si>
    <t xml:space="preserve">Számítógép beszerzés </t>
  </si>
</sst>
</file>

<file path=xl/styles.xml><?xml version="1.0" encoding="utf-8"?>
<styleSheet xmlns="http://schemas.openxmlformats.org/spreadsheetml/2006/main">
  <numFmts count="6">
    <numFmt numFmtId="164" formatCode="_-* #,##0\ _F_t_-;\-* #,##0\ _F_t_-;_-* &quot;-&quot;\ _F_t_-;_-@_-"/>
    <numFmt numFmtId="165" formatCode="_-* #,##0.00\ _F_t_-;\-* #,##0.00\ _F_t_-;_-* &quot;-&quot;??\ _F_t_-;_-@_-"/>
    <numFmt numFmtId="166" formatCode="_-* #,##0.00_-;\-* #,##0.00_-;_-* &quot;-&quot;??_-;_-@_-"/>
    <numFmt numFmtId="167" formatCode="_-* #,##0\ _F_t_-;\-* #,##0\ _F_t_-;_-* &quot;-&quot;??\ _F_t_-;_-@_-"/>
    <numFmt numFmtId="168" formatCode="_-* #,##0_-;\-* #,##0_-;_-* &quot;-&quot;??_-;_-@_-"/>
    <numFmt numFmtId="169" formatCode="_-* #,##0.00\ _F_t_-;\-* #,##0.00\ _F_t_-;_-* &quot;-&quot;\ _F_t_-;_-@_-"/>
  </numFmts>
  <fonts count="29">
    <font>
      <sz val="10"/>
      <name val="Arial CE"/>
      <charset val="238"/>
    </font>
    <font>
      <sz val="10"/>
      <name val="MS Sans Serif"/>
      <charset val="238"/>
    </font>
    <font>
      <sz val="11"/>
      <color indexed="8"/>
      <name val="Calibri"/>
      <family val="2"/>
    </font>
    <font>
      <sz val="10"/>
      <name val="Arial"/>
    </font>
    <font>
      <sz val="12"/>
      <name val="Arial"/>
    </font>
    <font>
      <b/>
      <sz val="10"/>
      <name val="Arial"/>
    </font>
    <font>
      <b/>
      <sz val="10"/>
      <name val="Arial CE"/>
      <charset val="238"/>
    </font>
    <font>
      <b/>
      <sz val="10"/>
      <color indexed="12"/>
      <name val="Arial"/>
    </font>
    <font>
      <sz val="10"/>
      <color indexed="12"/>
      <name val="Arial CE"/>
      <charset val="238"/>
    </font>
    <font>
      <b/>
      <sz val="10"/>
      <color indexed="16"/>
      <name val="Arial"/>
    </font>
    <font>
      <sz val="10"/>
      <color indexed="16"/>
      <name val="Arial CE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8"/>
      <color indexed="17"/>
      <name val="Arial"/>
      <charset val="238"/>
    </font>
    <font>
      <b/>
      <sz val="9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color indexed="10"/>
      <name val="Arial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17"/>
      <name val="Arial"/>
      <family val="2"/>
      <charset val="238"/>
    </font>
    <font>
      <sz val="12"/>
      <name val="Arial"/>
      <family val="2"/>
      <charset val="238"/>
    </font>
    <font>
      <b/>
      <sz val="8"/>
      <name val="Arial CE"/>
      <charset val="238"/>
    </font>
    <font>
      <sz val="11"/>
      <color indexed="1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6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2" fillId="0" borderId="0"/>
    <xf numFmtId="0" fontId="1" fillId="0" borderId="0"/>
    <xf numFmtId="0" fontId="11" fillId="0" borderId="0"/>
    <xf numFmtId="0" fontId="28" fillId="0" borderId="0">
      <alignment vertical="top"/>
    </xf>
  </cellStyleXfs>
  <cellXfs count="183">
    <xf numFmtId="0" fontId="0" fillId="0" borderId="0" xfId="0"/>
    <xf numFmtId="0" fontId="0" fillId="0" borderId="0" xfId="0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64" fontId="0" fillId="0" borderId="0" xfId="0" applyNumberFormat="1" applyFill="1" applyAlignment="1">
      <alignment vertical="center"/>
    </xf>
    <xf numFmtId="164" fontId="3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164" fontId="7" fillId="0" borderId="0" xfId="0" applyNumberFormat="1" applyFont="1" applyFill="1" applyAlignment="1">
      <alignment vertical="center" wrapText="1"/>
    </xf>
    <xf numFmtId="164" fontId="7" fillId="3" borderId="0" xfId="0" applyNumberFormat="1" applyFont="1" applyFill="1" applyAlignment="1">
      <alignment vertical="center" wrapText="1"/>
    </xf>
    <xf numFmtId="164" fontId="5" fillId="0" borderId="0" xfId="0" applyNumberFormat="1" applyFont="1" applyFill="1" applyAlignment="1">
      <alignment vertical="center" wrapText="1"/>
    </xf>
    <xf numFmtId="164" fontId="9" fillId="0" borderId="0" xfId="0" applyNumberFormat="1" applyFont="1" applyFill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164" fontId="9" fillId="3" borderId="0" xfId="0" applyNumberFormat="1" applyFont="1" applyFill="1" applyAlignment="1">
      <alignment vertical="center" wrapText="1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5" applyFont="1" applyAlignment="1">
      <alignment vertical="center"/>
    </xf>
    <xf numFmtId="0" fontId="14" fillId="0" borderId="0" xfId="5" applyFont="1" applyAlignment="1">
      <alignment vertical="center" wrapText="1"/>
    </xf>
    <xf numFmtId="0" fontId="16" fillId="0" borderId="0" xfId="5" applyFont="1" applyAlignment="1">
      <alignment vertical="center"/>
    </xf>
    <xf numFmtId="0" fontId="15" fillId="0" borderId="0" xfId="5" applyFont="1" applyAlignment="1">
      <alignment horizontal="centerContinuous" vertical="center"/>
    </xf>
    <xf numFmtId="0" fontId="18" fillId="0" borderId="0" xfId="5" applyFont="1" applyAlignment="1">
      <alignment horizontal="center" vertical="center"/>
    </xf>
    <xf numFmtId="0" fontId="14" fillId="0" borderId="1" xfId="5" applyFont="1" applyBorder="1" applyAlignment="1">
      <alignment horizontal="left" vertical="center" wrapText="1"/>
    </xf>
    <xf numFmtId="0" fontId="14" fillId="0" borderId="0" xfId="5" applyFont="1" applyBorder="1" applyAlignment="1">
      <alignment vertical="center"/>
    </xf>
    <xf numFmtId="0" fontId="14" fillId="0" borderId="1" xfId="5" applyFont="1" applyBorder="1" applyAlignment="1">
      <alignment vertical="center" wrapText="1"/>
    </xf>
    <xf numFmtId="164" fontId="14" fillId="0" borderId="1" xfId="2" applyNumberFormat="1" applyFont="1" applyFill="1" applyBorder="1" applyAlignment="1">
      <alignment vertical="center"/>
    </xf>
    <xf numFmtId="164" fontId="14" fillId="0" borderId="0" xfId="5" applyNumberFormat="1" applyFont="1" applyFill="1" applyAlignment="1">
      <alignment vertical="center"/>
    </xf>
    <xf numFmtId="164" fontId="16" fillId="0" borderId="0" xfId="5" applyNumberFormat="1" applyFont="1" applyFill="1" applyAlignment="1">
      <alignment vertical="center"/>
    </xf>
    <xf numFmtId="164" fontId="14" fillId="0" borderId="1" xfId="5" applyNumberFormat="1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5" applyFont="1" applyBorder="1" applyAlignment="1">
      <alignment vertical="center" wrapText="1"/>
    </xf>
    <xf numFmtId="0" fontId="19" fillId="0" borderId="0" xfId="5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9" fillId="0" borderId="1" xfId="5" applyFont="1" applyBorder="1" applyAlignment="1">
      <alignment horizontal="left" vertical="center"/>
    </xf>
    <xf numFmtId="0" fontId="19" fillId="0" borderId="0" xfId="5" applyFont="1" applyAlignment="1">
      <alignment vertical="center"/>
    </xf>
    <xf numFmtId="167" fontId="19" fillId="0" borderId="0" xfId="5" applyNumberFormat="1" applyFont="1" applyAlignment="1">
      <alignment vertical="center"/>
    </xf>
    <xf numFmtId="0" fontId="0" fillId="0" borderId="0" xfId="0" applyFill="1" applyBorder="1" applyAlignment="1">
      <alignment horizontal="right" vertical="center"/>
    </xf>
    <xf numFmtId="164" fontId="3" fillId="0" borderId="0" xfId="0" applyNumberFormat="1" applyFont="1" applyFill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15" fillId="0" borderId="0" xfId="5" applyFont="1" applyAlignment="1">
      <alignment horizontal="right"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right" vertical="center"/>
    </xf>
    <xf numFmtId="164" fontId="15" fillId="0" borderId="0" xfId="5" applyNumberFormat="1" applyFont="1" applyFill="1" applyAlignment="1">
      <alignment horizontal="centerContinuous" vertical="center"/>
    </xf>
    <xf numFmtId="164" fontId="17" fillId="0" borderId="1" xfId="5" applyNumberFormat="1" applyFont="1" applyFill="1" applyBorder="1" applyAlignment="1">
      <alignment horizontal="center" vertical="center" wrapText="1"/>
    </xf>
    <xf numFmtId="164" fontId="19" fillId="0" borderId="1" xfId="2" applyNumberFormat="1" applyFont="1" applyFill="1" applyBorder="1" applyAlignment="1">
      <alignment vertical="center"/>
    </xf>
    <xf numFmtId="0" fontId="22" fillId="0" borderId="0" xfId="5" applyFont="1" applyAlignment="1">
      <alignment horizontal="centerContinuous" vertical="center"/>
    </xf>
    <xf numFmtId="0" fontId="12" fillId="0" borderId="1" xfId="5" applyFont="1" applyFill="1" applyBorder="1" applyAlignment="1">
      <alignment horizontal="center" vertical="center" wrapText="1"/>
    </xf>
    <xf numFmtId="0" fontId="12" fillId="0" borderId="0" xfId="5" applyFont="1" applyFill="1" applyAlignment="1">
      <alignment vertical="center"/>
    </xf>
    <xf numFmtId="0" fontId="12" fillId="0" borderId="1" xfId="5" applyFont="1" applyFill="1" applyBorder="1" applyAlignment="1">
      <alignment horizontal="left" vertical="center" wrapText="1"/>
    </xf>
    <xf numFmtId="0" fontId="12" fillId="0" borderId="1" xfId="5" applyFont="1" applyBorder="1" applyAlignment="1">
      <alignment vertical="center"/>
    </xf>
    <xf numFmtId="0" fontId="12" fillId="0" borderId="1" xfId="5" applyFont="1" applyBorder="1" applyAlignment="1">
      <alignment vertical="center" wrapText="1"/>
    </xf>
    <xf numFmtId="0" fontId="12" fillId="0" borderId="1" xfId="5" applyFont="1" applyBorder="1" applyAlignment="1">
      <alignment horizontal="center" vertical="center" wrapText="1"/>
    </xf>
    <xf numFmtId="164" fontId="12" fillId="0" borderId="1" xfId="5" applyNumberFormat="1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/>
    </xf>
    <xf numFmtId="164" fontId="16" fillId="0" borderId="0" xfId="5" applyNumberFormat="1" applyFont="1" applyAlignment="1">
      <alignment vertical="center"/>
    </xf>
    <xf numFmtId="0" fontId="23" fillId="0" borderId="0" xfId="5" applyFont="1" applyBorder="1" applyAlignment="1">
      <alignment vertical="center"/>
    </xf>
    <xf numFmtId="0" fontId="24" fillId="0" borderId="0" xfId="5" applyFont="1" applyBorder="1" applyAlignment="1">
      <alignment vertical="center"/>
    </xf>
    <xf numFmtId="0" fontId="25" fillId="0" borderId="0" xfId="5" applyFont="1" applyBorder="1" applyAlignment="1">
      <alignment vertical="center"/>
    </xf>
    <xf numFmtId="0" fontId="15" fillId="0" borderId="1" xfId="5" applyFont="1" applyBorder="1" applyAlignment="1">
      <alignment horizontal="center" vertical="center" wrapText="1"/>
    </xf>
    <xf numFmtId="0" fontId="11" fillId="0" borderId="0" xfId="5" applyFill="1" applyAlignment="1">
      <alignment vertical="center" wrapText="1"/>
    </xf>
    <xf numFmtId="0" fontId="11" fillId="0" borderId="0" xfId="5" applyAlignment="1">
      <alignment vertical="center"/>
    </xf>
    <xf numFmtId="0" fontId="15" fillId="0" borderId="0" xfId="5" applyFont="1" applyFill="1" applyAlignment="1">
      <alignment horizontal="right" vertical="center"/>
    </xf>
    <xf numFmtId="0" fontId="11" fillId="0" borderId="0" xfId="5" applyFill="1" applyAlignment="1">
      <alignment vertical="center"/>
    </xf>
    <xf numFmtId="0" fontId="11" fillId="0" borderId="5" xfId="5" applyBorder="1" applyAlignment="1">
      <alignment horizontal="centerContinuous" vertical="center"/>
    </xf>
    <xf numFmtId="0" fontId="11" fillId="0" borderId="6" xfId="5" applyBorder="1" applyAlignment="1">
      <alignment horizontal="centerContinuous" vertical="center"/>
    </xf>
    <xf numFmtId="0" fontId="11" fillId="0" borderId="7" xfId="5" applyBorder="1" applyAlignment="1">
      <alignment horizontal="centerContinuous" vertical="center"/>
    </xf>
    <xf numFmtId="0" fontId="11" fillId="0" borderId="9" xfId="5" applyFont="1" applyBorder="1" applyAlignment="1">
      <alignment horizontal="centerContinuous" vertical="center"/>
    </xf>
    <xf numFmtId="0" fontId="11" fillId="0" borderId="1" xfId="5" applyFont="1" applyBorder="1" applyAlignment="1">
      <alignment horizontal="centerContinuous" vertical="center"/>
    </xf>
    <xf numFmtId="0" fontId="11" fillId="0" borderId="1" xfId="5" applyFont="1" applyBorder="1" applyAlignment="1">
      <alignment horizontal="center" vertical="center" wrapText="1"/>
    </xf>
    <xf numFmtId="0" fontId="11" fillId="0" borderId="10" xfId="5" applyFill="1" applyBorder="1" applyAlignment="1">
      <alignment horizontal="center" vertical="center"/>
    </xf>
    <xf numFmtId="0" fontId="11" fillId="0" borderId="11" xfId="5" applyFont="1" applyFill="1" applyBorder="1" applyAlignment="1">
      <alignment vertical="center" wrapText="1"/>
    </xf>
    <xf numFmtId="164" fontId="11" fillId="0" borderId="1" xfId="5" applyNumberFormat="1" applyFill="1" applyBorder="1" applyAlignment="1">
      <alignment vertical="center"/>
    </xf>
    <xf numFmtId="164" fontId="11" fillId="0" borderId="9" xfId="5" applyNumberFormat="1" applyFill="1" applyBorder="1" applyAlignment="1">
      <alignment vertical="center"/>
    </xf>
    <xf numFmtId="164" fontId="11" fillId="0" borderId="12" xfId="5" applyNumberFormat="1" applyFill="1" applyBorder="1" applyAlignment="1">
      <alignment vertical="center"/>
    </xf>
    <xf numFmtId="0" fontId="11" fillId="0" borderId="8" xfId="5" applyFill="1" applyBorder="1" applyAlignment="1">
      <alignment horizontal="left" vertical="center" wrapText="1" indent="2"/>
    </xf>
    <xf numFmtId="164" fontId="11" fillId="0" borderId="13" xfId="5" applyNumberFormat="1" applyFill="1" applyBorder="1" applyAlignment="1">
      <alignment vertical="center"/>
    </xf>
    <xf numFmtId="164" fontId="11" fillId="0" borderId="14" xfId="5" applyNumberFormat="1" applyFill="1" applyBorder="1" applyAlignment="1">
      <alignment vertical="center"/>
    </xf>
    <xf numFmtId="0" fontId="11" fillId="0" borderId="11" xfId="5" applyFont="1" applyFill="1" applyBorder="1" applyAlignment="1">
      <alignment horizontal="left" vertical="center" wrapText="1"/>
    </xf>
    <xf numFmtId="169" fontId="11" fillId="0" borderId="9" xfId="5" applyNumberFormat="1" applyFill="1" applyBorder="1" applyAlignment="1">
      <alignment vertical="center"/>
    </xf>
    <xf numFmtId="0" fontId="22" fillId="0" borderId="15" xfId="5" applyFont="1" applyFill="1" applyBorder="1" applyAlignment="1">
      <alignment vertical="center" wrapText="1"/>
    </xf>
    <xf numFmtId="164" fontId="22" fillId="0" borderId="16" xfId="5" applyNumberFormat="1" applyFont="1" applyBorder="1" applyAlignment="1">
      <alignment vertical="center"/>
    </xf>
    <xf numFmtId="164" fontId="22" fillId="0" borderId="17" xfId="5" applyNumberFormat="1" applyFont="1" applyBorder="1" applyAlignment="1">
      <alignment vertical="center"/>
    </xf>
    <xf numFmtId="164" fontId="22" fillId="0" borderId="0" xfId="5" applyNumberFormat="1" applyFont="1" applyFill="1" applyAlignment="1">
      <alignment vertical="center"/>
    </xf>
    <xf numFmtId="0" fontId="22" fillId="0" borderId="0" xfId="5" applyFont="1" applyAlignment="1">
      <alignment vertical="center"/>
    </xf>
    <xf numFmtId="164" fontId="11" fillId="0" borderId="0" xfId="5" applyNumberFormat="1" applyAlignment="1">
      <alignment vertical="center"/>
    </xf>
    <xf numFmtId="164" fontId="11" fillId="0" borderId="0" xfId="5" applyNumberFormat="1" applyFill="1" applyAlignment="1">
      <alignment vertical="center"/>
    </xf>
    <xf numFmtId="168" fontId="26" fillId="0" borderId="0" xfId="1" applyNumberFormat="1" applyFont="1" applyAlignment="1">
      <alignment horizontal="right" vertical="center"/>
    </xf>
    <xf numFmtId="0" fontId="11" fillId="0" borderId="18" xfId="5" applyBorder="1" applyAlignment="1">
      <alignment vertical="center"/>
    </xf>
    <xf numFmtId="0" fontId="22" fillId="0" borderId="0" xfId="5" applyFont="1" applyAlignment="1">
      <alignment horizontal="center" vertical="center"/>
    </xf>
    <xf numFmtId="167" fontId="14" fillId="0" borderId="1" xfId="2" applyNumberFormat="1" applyFont="1" applyBorder="1" applyAlignment="1">
      <alignment vertical="center"/>
    </xf>
    <xf numFmtId="167" fontId="11" fillId="0" borderId="0" xfId="5" applyNumberFormat="1" applyAlignment="1">
      <alignment vertical="center"/>
    </xf>
    <xf numFmtId="167" fontId="14" fillId="0" borderId="1" xfId="2" applyNumberFormat="1" applyFont="1" applyFill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167" fontId="15" fillId="0" borderId="1" xfId="2" applyNumberFormat="1" applyFont="1" applyFill="1" applyBorder="1" applyAlignment="1">
      <alignment vertical="center"/>
    </xf>
    <xf numFmtId="167" fontId="22" fillId="0" borderId="0" xfId="5" applyNumberFormat="1" applyFont="1" applyAlignment="1">
      <alignment vertical="center"/>
    </xf>
    <xf numFmtId="0" fontId="15" fillId="0" borderId="3" xfId="5" applyFont="1" applyBorder="1" applyAlignment="1">
      <alignment vertical="center"/>
    </xf>
    <xf numFmtId="167" fontId="15" fillId="0" borderId="3" xfId="5" applyNumberFormat="1" applyFont="1" applyBorder="1" applyAlignment="1">
      <alignment vertical="center"/>
    </xf>
    <xf numFmtId="0" fontId="15" fillId="0" borderId="0" xfId="5" applyFont="1" applyBorder="1" applyAlignment="1">
      <alignment vertical="center"/>
    </xf>
    <xf numFmtId="0" fontId="11" fillId="0" borderId="0" xfId="5" applyAlignment="1">
      <alignment horizontal="center" vertical="center"/>
    </xf>
    <xf numFmtId="0" fontId="11" fillId="0" borderId="18" xfId="5" applyBorder="1" applyAlignment="1">
      <alignment horizontal="center" vertical="center"/>
    </xf>
    <xf numFmtId="0" fontId="11" fillId="0" borderId="18" xfId="5" applyFill="1" applyBorder="1" applyAlignment="1">
      <alignment vertical="center"/>
    </xf>
    <xf numFmtId="164" fontId="11" fillId="0" borderId="18" xfId="5" applyNumberFormat="1" applyBorder="1" applyAlignment="1">
      <alignment vertical="center"/>
    </xf>
    <xf numFmtId="164" fontId="22" fillId="0" borderId="18" xfId="5" applyNumberFormat="1" applyFont="1" applyBorder="1" applyAlignment="1">
      <alignment vertical="center"/>
    </xf>
    <xf numFmtId="0" fontId="11" fillId="0" borderId="1" xfId="5" applyBorder="1" applyAlignment="1">
      <alignment horizontal="centerContinuous" vertical="center"/>
    </xf>
    <xf numFmtId="0" fontId="11" fillId="0" borderId="1" xfId="5" applyFill="1" applyBorder="1" applyAlignment="1">
      <alignment horizontal="centerContinuous" vertical="center"/>
    </xf>
    <xf numFmtId="164" fontId="22" fillId="0" borderId="1" xfId="5" applyNumberFormat="1" applyFont="1" applyBorder="1" applyAlignment="1">
      <alignment vertical="center"/>
    </xf>
    <xf numFmtId="0" fontId="11" fillId="0" borderId="1" xfId="5" applyFill="1" applyBorder="1" applyAlignment="1">
      <alignment horizontal="center" vertical="center"/>
    </xf>
    <xf numFmtId="164" fontId="11" fillId="0" borderId="1" xfId="5" applyNumberFormat="1" applyBorder="1" applyAlignment="1">
      <alignment horizontal="center" vertical="center"/>
    </xf>
    <xf numFmtId="0" fontId="11" fillId="0" borderId="1" xfId="5" applyBorder="1" applyAlignment="1">
      <alignment horizontal="center" vertical="center"/>
    </xf>
    <xf numFmtId="164" fontId="22" fillId="0" borderId="1" xfId="5" applyNumberFormat="1" applyFont="1" applyBorder="1" applyAlignment="1">
      <alignment horizontal="center" vertical="center"/>
    </xf>
    <xf numFmtId="0" fontId="11" fillId="0" borderId="1" xfId="5" applyBorder="1" applyAlignment="1">
      <alignment vertical="center" wrapText="1"/>
    </xf>
    <xf numFmtId="0" fontId="11" fillId="0" borderId="1" xfId="5" applyFill="1" applyBorder="1" applyAlignment="1">
      <alignment vertical="center"/>
    </xf>
    <xf numFmtId="164" fontId="11" fillId="0" borderId="1" xfId="5" applyNumberFormat="1" applyBorder="1" applyAlignment="1">
      <alignment vertical="center"/>
    </xf>
    <xf numFmtId="0" fontId="11" fillId="0" borderId="1" xfId="5" applyBorder="1" applyAlignment="1">
      <alignment vertical="center"/>
    </xf>
    <xf numFmtId="0" fontId="11" fillId="0" borderId="1" xfId="5" applyBorder="1" applyAlignment="1">
      <alignment horizontal="left" vertical="center" wrapText="1" indent="1"/>
    </xf>
    <xf numFmtId="164" fontId="11" fillId="0" borderId="1" xfId="5" applyNumberFormat="1" applyFont="1" applyBorder="1" applyAlignment="1">
      <alignment vertical="center"/>
    </xf>
    <xf numFmtId="0" fontId="22" fillId="0" borderId="1" xfId="5" applyFont="1" applyBorder="1" applyAlignment="1">
      <alignment horizontal="center" vertical="center"/>
    </xf>
    <xf numFmtId="0" fontId="22" fillId="0" borderId="1" xfId="5" applyFont="1" applyBorder="1" applyAlignment="1">
      <alignment vertical="center" wrapText="1"/>
    </xf>
    <xf numFmtId="164" fontId="22" fillId="0" borderId="1" xfId="5" applyNumberFormat="1" applyFont="1" applyFill="1" applyBorder="1" applyAlignment="1">
      <alignment vertical="center"/>
    </xf>
    <xf numFmtId="0" fontId="11" fillId="0" borderId="0" xfId="5" applyAlignment="1">
      <alignment vertical="center" wrapText="1"/>
    </xf>
    <xf numFmtId="164" fontId="22" fillId="0" borderId="0" xfId="5" applyNumberFormat="1" applyFont="1" applyAlignment="1">
      <alignment vertical="center"/>
    </xf>
    <xf numFmtId="0" fontId="12" fillId="0" borderId="0" xfId="0" applyFont="1" applyAlignment="1">
      <alignment vertical="center"/>
    </xf>
    <xf numFmtId="168" fontId="12" fillId="0" borderId="0" xfId="1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164" fontId="22" fillId="2" borderId="0" xfId="0" applyNumberFormat="1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vertical="center"/>
    </xf>
    <xf numFmtId="164" fontId="12" fillId="0" borderId="1" xfId="5" applyNumberFormat="1" applyFont="1" applyBorder="1" applyAlignment="1">
      <alignment vertical="center"/>
    </xf>
    <xf numFmtId="164" fontId="17" fillId="0" borderId="1" xfId="5" applyNumberFormat="1" applyFont="1" applyFill="1" applyBorder="1" applyAlignment="1">
      <alignment horizontal="center" vertical="center" wrapText="1"/>
    </xf>
    <xf numFmtId="164" fontId="19" fillId="0" borderId="0" xfId="5" applyNumberFormat="1" applyFont="1" applyBorder="1" applyAlignment="1">
      <alignment vertical="center"/>
    </xf>
    <xf numFmtId="164" fontId="19" fillId="0" borderId="0" xfId="5" applyNumberFormat="1" applyFont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" fontId="12" fillId="0" borderId="1" xfId="5" quotePrefix="1" applyNumberFormat="1" applyFont="1" applyFill="1" applyBorder="1" applyAlignment="1">
      <alignment horizontal="center" vertical="center" wrapText="1"/>
    </xf>
    <xf numFmtId="0" fontId="22" fillId="0" borderId="0" xfId="5" applyFont="1" applyAlignment="1">
      <alignment horizontal="center" vertical="center" wrapText="1"/>
    </xf>
    <xf numFmtId="164" fontId="25" fillId="0" borderId="1" xfId="5" applyNumberFormat="1" applyFont="1" applyFill="1" applyBorder="1" applyAlignment="1">
      <alignment horizontal="center" vertical="center" wrapText="1"/>
    </xf>
    <xf numFmtId="164" fontId="17" fillId="0" borderId="1" xfId="5" applyNumberFormat="1" applyFont="1" applyFill="1" applyBorder="1" applyAlignment="1">
      <alignment horizontal="center" vertical="center" wrapText="1"/>
    </xf>
    <xf numFmtId="0" fontId="15" fillId="0" borderId="0" xfId="5" applyFont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0" fontId="11" fillId="0" borderId="4" xfId="5" applyFill="1" applyBorder="1" applyAlignment="1">
      <alignment horizontal="center" vertical="center" wrapText="1"/>
    </xf>
    <xf numFmtId="0" fontId="11" fillId="0" borderId="8" xfId="5" applyFill="1" applyBorder="1" applyAlignment="1">
      <alignment horizontal="center" vertical="center" wrapText="1"/>
    </xf>
    <xf numFmtId="0" fontId="22" fillId="0" borderId="0" xfId="5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7">
    <cellStyle name="Ezres" xfId="1" builtinId="3"/>
    <cellStyle name="Ezres_2014. évi tervezet" xfId="2"/>
    <cellStyle name="Normál" xfId="0" builtinId="0"/>
    <cellStyle name="Normal 2" xfId="3"/>
    <cellStyle name="Normál 2" xfId="4"/>
    <cellStyle name="Normál 3" xfId="6"/>
    <cellStyle name="Normál_2014. évi tervezet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8"/>
  <sheetViews>
    <sheetView view="pageBreakPreview" zoomScale="85" zoomScaleNormal="85" zoomScaleSheetLayoutView="85" workbookViewId="0">
      <selection activeCell="G9" sqref="G9:H9"/>
    </sheetView>
  </sheetViews>
  <sheetFormatPr defaultRowHeight="12.75"/>
  <cols>
    <col min="1" max="1" width="7.42578125" style="76" customWidth="1"/>
    <col min="2" max="2" width="9.42578125" style="76" customWidth="1"/>
    <col min="3" max="3" width="59.5703125" style="76" customWidth="1"/>
    <col min="4" max="16384" width="9.140625" style="76"/>
  </cols>
  <sheetData>
    <row r="1" spans="1:3">
      <c r="C1" s="75" t="s">
        <v>928</v>
      </c>
    </row>
    <row r="2" spans="1:3">
      <c r="C2" s="77"/>
    </row>
    <row r="3" spans="1:3">
      <c r="A3" s="81" t="s">
        <v>420</v>
      </c>
      <c r="B3" s="81"/>
      <c r="C3" s="81"/>
    </row>
    <row r="4" spans="1:3" ht="33.75" customHeight="1">
      <c r="A4" s="174" t="s">
        <v>986</v>
      </c>
      <c r="B4" s="174"/>
      <c r="C4" s="174"/>
    </row>
    <row r="5" spans="1:3" ht="31.5" customHeight="1"/>
    <row r="6" spans="1:3" s="83" customFormat="1" ht="26.25" customHeight="1">
      <c r="A6" s="82" t="s">
        <v>421</v>
      </c>
      <c r="B6" s="82" t="s">
        <v>422</v>
      </c>
      <c r="C6" s="82" t="s">
        <v>76</v>
      </c>
    </row>
    <row r="7" spans="1:3" s="83" customFormat="1" ht="27" customHeight="1">
      <c r="A7" s="82" t="s">
        <v>417</v>
      </c>
      <c r="B7" s="82"/>
      <c r="C7" s="84" t="s">
        <v>987</v>
      </c>
    </row>
    <row r="8" spans="1:3" s="83" customFormat="1" ht="27" customHeight="1">
      <c r="A8" s="82"/>
      <c r="B8" s="173" t="s">
        <v>989</v>
      </c>
      <c r="C8" s="84" t="s">
        <v>988</v>
      </c>
    </row>
    <row r="9" spans="1:3" ht="27" customHeight="1">
      <c r="A9" s="87" t="s">
        <v>418</v>
      </c>
      <c r="B9" s="88"/>
      <c r="C9" s="86" t="s">
        <v>419</v>
      </c>
    </row>
    <row r="10" spans="1:3" ht="27" customHeight="1">
      <c r="A10" s="89"/>
      <c r="B10" s="85"/>
      <c r="C10" s="85"/>
    </row>
    <row r="228" spans="3:5">
      <c r="C228" s="83"/>
      <c r="D228" s="83"/>
      <c r="E228" s="83"/>
    </row>
    <row r="229" spans="3:5">
      <c r="C229" s="83"/>
      <c r="D229" s="83"/>
      <c r="E229" s="83"/>
    </row>
    <row r="233" spans="3:5">
      <c r="C233" s="83"/>
      <c r="D233" s="83"/>
      <c r="E233" s="83"/>
    </row>
    <row r="238" spans="3:5">
      <c r="C238" s="83"/>
      <c r="D238" s="83"/>
      <c r="E238" s="83"/>
    </row>
  </sheetData>
  <mergeCells count="1">
    <mergeCell ref="A4:C4"/>
  </mergeCells>
  <phoneticPr fontId="13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&amp;LOrdacsehi Község Önkormányzat
2015. évi költségvetési rendelete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outlinePr summaryBelow="0"/>
  </sheetPr>
  <dimension ref="A1:AO634"/>
  <sheetViews>
    <sheetView tabSelected="1" view="pageBreakPreview" zoomScale="85" zoomScaleNormal="85" zoomScaleSheetLayoutView="85" workbookViewId="0">
      <pane xSplit="2" ySplit="2" topLeftCell="C462" activePane="bottomRight" state="frozen"/>
      <selection activeCell="F52" sqref="F52"/>
      <selection pane="topRight" activeCell="F52" sqref="F52"/>
      <selection pane="bottomLeft" activeCell="F52" sqref="F52"/>
      <selection pane="bottomRight" activeCell="D632" sqref="D632"/>
    </sheetView>
  </sheetViews>
  <sheetFormatPr defaultRowHeight="12.75" outlineLevelRow="1"/>
  <cols>
    <col min="1" max="1" width="8.140625" style="1" customWidth="1"/>
    <col min="2" max="2" width="82" style="1" customWidth="1"/>
    <col min="3" max="3" width="21.85546875" style="8" customWidth="1"/>
    <col min="4" max="17" width="17.42578125" style="8" customWidth="1"/>
    <col min="18" max="18" width="18" style="8" customWidth="1"/>
    <col min="19" max="19" width="9.85546875" style="29" customWidth="1"/>
    <col min="20" max="20" width="10.140625" style="29" customWidth="1"/>
    <col min="21" max="41" width="9.140625" style="5"/>
    <col min="42" max="16384" width="9.140625" style="1"/>
  </cols>
  <sheetData>
    <row r="1" spans="1:41" s="5" customFormat="1" ht="12.75" customHeight="1">
      <c r="A1" s="56"/>
      <c r="B1" s="57"/>
      <c r="C1" s="61"/>
      <c r="D1" s="61" t="s">
        <v>927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29"/>
      <c r="T1" s="29"/>
    </row>
    <row r="2" spans="1:41" s="40" customFormat="1" ht="38.25">
      <c r="A2" s="2"/>
      <c r="B2" s="2" t="s">
        <v>76</v>
      </c>
      <c r="C2" s="3" t="s">
        <v>80</v>
      </c>
      <c r="D2" s="3" t="s">
        <v>923</v>
      </c>
      <c r="E2" s="160" t="s">
        <v>975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8"/>
      <c r="T2" s="38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>
      <c r="A3" s="27" t="s">
        <v>72</v>
      </c>
      <c r="B3" s="6" t="s">
        <v>77</v>
      </c>
      <c r="C3" s="30">
        <f>ÖNK!C3+ovi!C3</f>
        <v>13793</v>
      </c>
      <c r="D3" s="30">
        <f>ÖNK!D3+ovi!D3</f>
        <v>19323</v>
      </c>
      <c r="E3" s="30" t="e">
        <f>ÖNK!#REF!+ovi!E3</f>
        <v>#REF!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41">
      <c r="A4" s="27" t="s">
        <v>73</v>
      </c>
      <c r="B4" s="6" t="s">
        <v>78</v>
      </c>
      <c r="C4" s="30"/>
      <c r="D4" s="30">
        <f>ÖNK!D4+ovi!D4</f>
        <v>0</v>
      </c>
      <c r="E4" s="30" t="e">
        <f>ÖNK!#REF!+ovi!E4</f>
        <v>#REF!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>
      <c r="A5" s="27" t="s">
        <v>75</v>
      </c>
      <c r="B5" s="6" t="s">
        <v>79</v>
      </c>
      <c r="C5" s="30">
        <f>+ovi!C5+ÖNK!C5</f>
        <v>0</v>
      </c>
      <c r="D5" s="30">
        <f>+ovi!D5+ÖNK!D5</f>
        <v>0</v>
      </c>
      <c r="E5" s="30" t="e">
        <f>+ovi!E5+ÖNK!#REF!</f>
        <v>#REF!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30"/>
      <c r="S5" s="30"/>
      <c r="T5" s="30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>
      <c r="A6" s="27" t="s">
        <v>74</v>
      </c>
      <c r="B6" s="6" t="s">
        <v>83</v>
      </c>
      <c r="C6" s="30"/>
      <c r="D6" s="30">
        <v>200</v>
      </c>
      <c r="E6" s="30">
        <v>148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41">
      <c r="A7" s="27" t="s">
        <v>84</v>
      </c>
      <c r="B7" s="6" t="s">
        <v>85</v>
      </c>
      <c r="C7" s="30">
        <f>+ovi!C7+ÖNK!C7</f>
        <v>0</v>
      </c>
      <c r="D7" s="30">
        <f>+ovi!D7+ÖNK!D7</f>
        <v>0</v>
      </c>
      <c r="E7" s="30" t="e">
        <f>+ovi!E7+ÖNK!#REF!</f>
        <v>#REF!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>
      <c r="A8" s="27" t="s">
        <v>86</v>
      </c>
      <c r="B8" s="6" t="s">
        <v>87</v>
      </c>
      <c r="C8" s="30">
        <f>+ovi!C8+ÖNK!C8</f>
        <v>0</v>
      </c>
      <c r="D8" s="30">
        <f>+ovi!D8+ÖNK!D8</f>
        <v>0</v>
      </c>
      <c r="E8" s="30" t="e">
        <f>+ovi!E8+ÖNK!#REF!</f>
        <v>#REF!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41">
      <c r="A9" s="27" t="s">
        <v>88</v>
      </c>
      <c r="B9" s="6" t="s">
        <v>89</v>
      </c>
      <c r="C9" s="30">
        <f>+ovi!C9+ÖNK!C9</f>
        <v>672</v>
      </c>
      <c r="D9" s="30">
        <f>+ovi!D9+ÖNK!D9</f>
        <v>828</v>
      </c>
      <c r="E9" s="30" t="e">
        <f>+ovi!E9+ÖNK!#REF!</f>
        <v>#REF!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41" hidden="1">
      <c r="A10" s="27" t="s">
        <v>90</v>
      </c>
      <c r="B10" s="6" t="s">
        <v>91</v>
      </c>
      <c r="C10" s="30" t="e">
        <f>+#REF!+#REF!+#REF!+#REF!+#REF!+ovi!C10+#REF!+ÖNK!C10</f>
        <v>#REF!</v>
      </c>
      <c r="D10" s="30" t="e">
        <f>+#REF!+#REF!+#REF!+#REF!+#REF!+ovi!D10+#REF!+ÖNK!D10</f>
        <v>#REF!</v>
      </c>
      <c r="E10" s="30" t="e">
        <f>+#REF!+#REF!+#REF!+#REF!+#REF!+ovi!E10+#REF!+ÖNK!#REF!</f>
        <v>#REF!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>
      <c r="A11" s="27" t="s">
        <v>92</v>
      </c>
      <c r="B11" s="6" t="s">
        <v>93</v>
      </c>
      <c r="C11" s="30">
        <f>+ovi!C11+ÖNK!C11</f>
        <v>180</v>
      </c>
      <c r="D11" s="30">
        <f>+ovi!D11+ÖNK!D11</f>
        <v>100</v>
      </c>
      <c r="E11" s="30" t="e">
        <f>+ovi!E11+ÖNK!#REF!</f>
        <v>#REF!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>
      <c r="A12" s="27" t="s">
        <v>94</v>
      </c>
      <c r="B12" s="6" t="s">
        <v>95</v>
      </c>
      <c r="C12" s="30">
        <f>+ovi!C12+ÖNK!C12</f>
        <v>48</v>
      </c>
      <c r="D12" s="30">
        <f>+ovi!D12+ÖNK!D12</f>
        <v>19</v>
      </c>
      <c r="E12" s="30" t="e">
        <f>+ovi!E12+ÖNK!#REF!</f>
        <v>#REF!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idden="1">
      <c r="A13" s="27" t="s">
        <v>96</v>
      </c>
      <c r="B13" s="6" t="s">
        <v>97</v>
      </c>
      <c r="C13" s="30" t="e">
        <f>+#REF!+#REF!+#REF!+#REF!+#REF!+ovi!C13+#REF!+ÖNK!C13</f>
        <v>#REF!</v>
      </c>
      <c r="D13" s="30" t="e">
        <f>+#REF!+#REF!+#REF!+#REF!+#REF!+ovi!D13+#REF!+ÖNK!D13</f>
        <v>#REF!</v>
      </c>
      <c r="E13" s="30" t="e">
        <f>+#REF!+#REF!+#REF!+#REF!+#REF!+ovi!E13+#REF!+ÖNK!#REF!</f>
        <v>#REF!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idden="1">
      <c r="A14" s="27" t="s">
        <v>98</v>
      </c>
      <c r="B14" s="6" t="s">
        <v>99</v>
      </c>
      <c r="C14" s="30" t="e">
        <f>+#REF!+#REF!+#REF!+#REF!+#REF!+ovi!C14+#REF!+ÖNK!C14</f>
        <v>#REF!</v>
      </c>
      <c r="D14" s="30" t="e">
        <f>+#REF!+#REF!+#REF!+#REF!+#REF!+ovi!D14+#REF!+ÖNK!D14</f>
        <v>#REF!</v>
      </c>
      <c r="E14" s="30" t="e">
        <f>+#REF!+#REF!+#REF!+#REF!+#REF!+ovi!E14+#REF!+ÖNK!#REF!</f>
        <v>#REF!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>
      <c r="A15" s="27" t="s">
        <v>100</v>
      </c>
      <c r="B15" s="6" t="s">
        <v>101</v>
      </c>
      <c r="C15" s="30">
        <f>+ovi!C15+ÖNK!C15</f>
        <v>0</v>
      </c>
      <c r="D15" s="30">
        <f>+ovi!D15+ÖNK!D15</f>
        <v>720</v>
      </c>
      <c r="E15" s="30" t="e">
        <f>+ovi!E15+ÖNK!#REF!</f>
        <v>#REF!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spans="1:41" hidden="1">
      <c r="A16" s="27" t="s">
        <v>71</v>
      </c>
      <c r="B16" s="6" t="s">
        <v>102</v>
      </c>
      <c r="C16" s="30" t="e">
        <f>+#REF!+#REF!+#REF!+#REF!+#REF!+ovi!C16+#REF!+ÖNK!C16</f>
        <v>#REF!</v>
      </c>
      <c r="D16" s="30" t="e">
        <f>+#REF!+#REF!+#REF!+#REF!+#REF!+ovi!D16+#REF!+ÖNK!D16</f>
        <v>#REF!</v>
      </c>
      <c r="E16" s="30" t="e">
        <f>+#REF!+#REF!+#REF!+#REF!+#REF!+ovi!E16+#REF!+ÖNK!#REF!</f>
        <v>#REF!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15.75" customHeight="1">
      <c r="A17" s="7" t="s">
        <v>103</v>
      </c>
      <c r="B17" s="9" t="s">
        <v>104</v>
      </c>
      <c r="C17" s="31">
        <f>SUBTOTAL(9,C3:C15)</f>
        <v>14693</v>
      </c>
      <c r="D17" s="31">
        <f t="shared" ref="D17:E17" si="0">SUBTOTAL(9,D3:D15)</f>
        <v>21190</v>
      </c>
      <c r="E17" s="31" t="e">
        <f t="shared" si="0"/>
        <v>#REF!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41">
      <c r="A18" s="27" t="s">
        <v>105</v>
      </c>
      <c r="B18" s="6" t="s">
        <v>106</v>
      </c>
      <c r="C18" s="30">
        <f>+ovi!C18+ÖNK!C18</f>
        <v>4317</v>
      </c>
      <c r="D18" s="30">
        <f>+ovi!D18+ÖNK!D18</f>
        <v>4217</v>
      </c>
      <c r="E18" s="30" t="e">
        <f>+ovi!E18+ÖNK!#REF!</f>
        <v>#REF!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25.5">
      <c r="A19" s="27" t="s">
        <v>107</v>
      </c>
      <c r="B19" s="6" t="s">
        <v>108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>
      <c r="A20" s="27" t="s">
        <v>109</v>
      </c>
      <c r="B20" s="6" t="s">
        <v>110</v>
      </c>
      <c r="C20" s="30">
        <f>+ovi!C20+ÖNK!C20</f>
        <v>0</v>
      </c>
      <c r="D20" s="30">
        <v>150</v>
      </c>
      <c r="E20" s="30">
        <v>146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15.75" customHeight="1">
      <c r="A21" s="7" t="s">
        <v>111</v>
      </c>
      <c r="B21" s="9" t="s">
        <v>112</v>
      </c>
      <c r="C21" s="31">
        <f>C18+C20</f>
        <v>4317</v>
      </c>
      <c r="D21" s="31">
        <f t="shared" ref="D21:E21" si="1">D18+D20</f>
        <v>4367</v>
      </c>
      <c r="E21" s="31" t="e">
        <f t="shared" si="1"/>
        <v>#REF!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s="13" customFormat="1" ht="22.5" customHeight="1">
      <c r="A22" s="11" t="s">
        <v>113</v>
      </c>
      <c r="B22" s="12" t="s">
        <v>114</v>
      </c>
      <c r="C22" s="32">
        <f>+C17+C21</f>
        <v>19010</v>
      </c>
      <c r="D22" s="32">
        <f>+D17+D21</f>
        <v>25557</v>
      </c>
      <c r="E22" s="32" t="e">
        <f>+E17+E21</f>
        <v>#REF!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41" s="13" customFormat="1" ht="25.5">
      <c r="A23" s="11" t="s">
        <v>115</v>
      </c>
      <c r="B23" s="12" t="s">
        <v>116</v>
      </c>
      <c r="C23" s="32">
        <f>SUBTOTAL(9,C24:C30)</f>
        <v>5142</v>
      </c>
      <c r="D23" s="32">
        <f t="shared" ref="D23:E23" si="2">SUBTOTAL(9,D24:D30)</f>
        <v>6257</v>
      </c>
      <c r="E23" s="32" t="e">
        <f t="shared" si="2"/>
        <v>#REF!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41">
      <c r="A24" s="27" t="s">
        <v>117</v>
      </c>
      <c r="B24" s="6" t="s">
        <v>118</v>
      </c>
      <c r="C24" s="30">
        <f>ÖNK!C24+ovi!C24</f>
        <v>5142</v>
      </c>
      <c r="D24" s="30">
        <f>++ovi!D24+ÖNK!D24</f>
        <v>5886</v>
      </c>
      <c r="E24" s="30" t="e">
        <f>++ovi!E24+ÖNK!#REF!</f>
        <v>#REF!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41">
      <c r="A25" s="27" t="s">
        <v>119</v>
      </c>
      <c r="B25" s="6" t="s">
        <v>120</v>
      </c>
      <c r="C25" s="30">
        <f>ÖNK!C25+ovi!C25</f>
        <v>0</v>
      </c>
      <c r="D25" s="30">
        <f>++ovi!D25+ÖNK!D25</f>
        <v>0</v>
      </c>
      <c r="E25" s="30" t="e">
        <f>++ovi!E25+ÖNK!#REF!</f>
        <v>#REF!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idden="1">
      <c r="A26" s="27" t="s">
        <v>121</v>
      </c>
      <c r="B26" s="6" t="s">
        <v>122</v>
      </c>
      <c r="C26" s="30" t="e">
        <f>+#REF!+#REF!+#REF!+#REF!+#REF!+ovi!C26+#REF!+ÖNK!C26</f>
        <v>#REF!</v>
      </c>
      <c r="D26" s="30" t="e">
        <f>+#REF!+#REF!+#REF!+#REF!+#REF!+ovi!D26+#REF!+ÖNK!D26</f>
        <v>#REF!</v>
      </c>
      <c r="E26" s="30" t="e">
        <f>+#REF!+#REF!+#REF!+#REF!+#REF!+ovi!E26+#REF!+ÖNK!#REF!</f>
        <v>#REF!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>
      <c r="A27" s="27" t="s">
        <v>123</v>
      </c>
      <c r="B27" s="6" t="s">
        <v>124</v>
      </c>
      <c r="C27" s="30">
        <f>ÖNK!C27+ovi!C27</f>
        <v>0</v>
      </c>
      <c r="D27" s="30">
        <f>++ovi!D27+ÖNK!D27</f>
        <v>181</v>
      </c>
      <c r="E27" s="30" t="e">
        <f>++ovi!E27+ÖNK!#REF!</f>
        <v>#REF!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>
      <c r="A28" s="27" t="s">
        <v>125</v>
      </c>
      <c r="B28" s="6" t="s">
        <v>126</v>
      </c>
      <c r="C28" s="30">
        <f>ÖNK!C28+ovi!C28</f>
        <v>0</v>
      </c>
      <c r="D28" s="30">
        <f>++ovi!D28+ÖNK!D28</f>
        <v>0</v>
      </c>
      <c r="E28" s="30" t="e">
        <f>++ovi!E28+ÖNK!#REF!</f>
        <v>#REF!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25.5" hidden="1">
      <c r="A29" s="27" t="s">
        <v>127</v>
      </c>
      <c r="B29" s="6" t="s">
        <v>128</v>
      </c>
      <c r="C29" s="30" t="e">
        <f>+#REF!+#REF!+#REF!+#REF!+#REF!+ovi!C29+#REF!+ÖNK!C29</f>
        <v>#REF!</v>
      </c>
      <c r="D29" s="30" t="e">
        <f>+#REF!+#REF!+#REF!+#REF!+#REF!+ovi!D29+#REF!+ÖNK!D29</f>
        <v>#REF!</v>
      </c>
      <c r="E29" s="30" t="e">
        <f>+#REF!+#REF!+#REF!+#REF!+#REF!+ovi!E29+#REF!+ÖNK!#REF!</f>
        <v>#REF!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>
      <c r="A30" s="27" t="s">
        <v>129</v>
      </c>
      <c r="B30" s="6" t="s">
        <v>130</v>
      </c>
      <c r="C30" s="30">
        <f>ÖNK!C30+ovi!C30</f>
        <v>0</v>
      </c>
      <c r="D30" s="30">
        <f>++ovi!D30+ÖNK!D30</f>
        <v>190</v>
      </c>
      <c r="E30" s="30" t="e">
        <f>++ovi!E30+ÖNK!#REF!</f>
        <v>#REF!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19.5" customHeight="1">
      <c r="A31" s="27" t="s">
        <v>131</v>
      </c>
      <c r="B31" s="6" t="s">
        <v>132</v>
      </c>
      <c r="C31" s="30">
        <f>SUM(C32:C36)</f>
        <v>80</v>
      </c>
      <c r="D31" s="30">
        <f>SUM(D32:D36)</f>
        <v>148</v>
      </c>
      <c r="E31" s="30" t="e">
        <f>SUM(E32:E36)</f>
        <v>#REF!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41">
      <c r="A32" s="74">
        <v>5111</v>
      </c>
      <c r="B32" s="63" t="s">
        <v>488</v>
      </c>
      <c r="C32" s="30">
        <f>ovi!C32+ÖNK!C32</f>
        <v>0</v>
      </c>
      <c r="D32" s="30">
        <f>ovi!D32+ÖNK!D32</f>
        <v>0</v>
      </c>
      <c r="E32" s="30" t="e">
        <f>ovi!E32+ÖNK!#REF!</f>
        <v>#REF!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41">
      <c r="A33" s="74">
        <v>5112</v>
      </c>
      <c r="B33" s="63" t="s">
        <v>489</v>
      </c>
      <c r="C33" s="30">
        <f>ovi!C33+ÖNK!C33</f>
        <v>0</v>
      </c>
      <c r="D33" s="30">
        <f>ovi!D33+ÖNK!D33</f>
        <v>0</v>
      </c>
      <c r="E33" s="30" t="e">
        <f>ovi!E33+ÖNK!#REF!</f>
        <v>#REF!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41">
      <c r="A34" s="74">
        <v>5113</v>
      </c>
      <c r="B34" s="63" t="s">
        <v>490</v>
      </c>
      <c r="C34" s="30">
        <f>ovi!C34+ÖNK!C34</f>
        <v>30</v>
      </c>
      <c r="D34" s="30">
        <f>ovi!D34+ÖNK!D34</f>
        <v>33</v>
      </c>
      <c r="E34" s="30" t="e">
        <f>ovi!E34+ÖNK!#REF!</f>
        <v>#REF!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41">
      <c r="A35" s="74">
        <v>5114</v>
      </c>
      <c r="B35" s="63" t="s">
        <v>491</v>
      </c>
      <c r="C35" s="30">
        <f>ovi!C35+ÖNK!C35</f>
        <v>0</v>
      </c>
      <c r="D35" s="30">
        <f>ovi!D35+ÖNK!D35</f>
        <v>0</v>
      </c>
      <c r="E35" s="30" t="e">
        <f>ovi!E35+ÖNK!#REF!</f>
        <v>#REF!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41" ht="25.5">
      <c r="A36" s="74">
        <v>5115</v>
      </c>
      <c r="B36" s="63" t="s">
        <v>499</v>
      </c>
      <c r="C36" s="30">
        <f>ovi!C36+ÖNK!C36</f>
        <v>50</v>
      </c>
      <c r="D36" s="30">
        <f>ovi!D36+ÖNK!D36</f>
        <v>115</v>
      </c>
      <c r="E36" s="30" t="e">
        <f>ovi!E36+ÖNK!#REF!</f>
        <v>#REF!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1:41" ht="18" customHeight="1">
      <c r="A37" s="27" t="s">
        <v>133</v>
      </c>
      <c r="B37" s="6" t="s">
        <v>134</v>
      </c>
      <c r="C37" s="30">
        <f>SUM(C38:C44)</f>
        <v>1620</v>
      </c>
      <c r="D37" s="30">
        <f>SUM(D38:D44)</f>
        <v>1178</v>
      </c>
      <c r="E37" s="30" t="e">
        <f>SUM(E38:E44)</f>
        <v>#REF!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1:41">
      <c r="A38" s="74">
        <v>5121</v>
      </c>
      <c r="B38" s="63" t="s">
        <v>492</v>
      </c>
      <c r="C38" s="30">
        <f>ovi!C38+ÖNK!C38</f>
        <v>0</v>
      </c>
      <c r="D38" s="30">
        <f>ovi!D38+ÖNK!D38</f>
        <v>0</v>
      </c>
      <c r="E38" s="30" t="e">
        <f>ovi!E38+ÖNK!#REF!</f>
        <v>#REF!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</row>
    <row r="39" spans="1:41">
      <c r="A39" s="74">
        <v>5122</v>
      </c>
      <c r="B39" s="63" t="s">
        <v>493</v>
      </c>
      <c r="C39" s="30">
        <f>ovi!C39+ÖNK!C39</f>
        <v>300</v>
      </c>
      <c r="D39" s="30">
        <f>ovi!D39+ÖNK!D39</f>
        <v>10</v>
      </c>
      <c r="E39" s="30" t="e">
        <f>ovi!E39+ÖNK!#REF!</f>
        <v>#REF!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</row>
    <row r="40" spans="1:41">
      <c r="A40" s="74">
        <v>5123</v>
      </c>
      <c r="B40" s="63" t="s">
        <v>494</v>
      </c>
      <c r="C40" s="30">
        <f>ovi!C40+ÖNK!C40</f>
        <v>0</v>
      </c>
      <c r="D40" s="30">
        <f>ovi!D40+ÖNK!D40</f>
        <v>0</v>
      </c>
      <c r="E40" s="30" t="e">
        <f>ovi!E40+ÖNK!#REF!</f>
        <v>#REF!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pans="1:41">
      <c r="A41" s="74">
        <v>5124</v>
      </c>
      <c r="B41" s="63" t="s">
        <v>495</v>
      </c>
      <c r="C41" s="30">
        <f>ovi!C41+ÖNK!C41</f>
        <v>850</v>
      </c>
      <c r="D41" s="30">
        <f>ovi!D41+ÖNK!D41</f>
        <v>547</v>
      </c>
      <c r="E41" s="30" t="e">
        <f>ovi!E41+ÖNK!#REF!</f>
        <v>#REF!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</row>
    <row r="42" spans="1:41">
      <c r="A42" s="74">
        <v>5125</v>
      </c>
      <c r="B42" s="63" t="s">
        <v>496</v>
      </c>
      <c r="C42" s="30">
        <f>ovi!C42+ÖNK!C42</f>
        <v>70</v>
      </c>
      <c r="D42" s="30">
        <f>ovi!D42+ÖNK!D42</f>
        <v>87</v>
      </c>
      <c r="E42" s="30" t="e">
        <f>ovi!E42+ÖNK!#REF!</f>
        <v>#REF!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</row>
    <row r="43" spans="1:41">
      <c r="A43" s="74">
        <v>5126</v>
      </c>
      <c r="B43" s="63" t="s">
        <v>497</v>
      </c>
      <c r="C43" s="30">
        <f>ovi!C43+ÖNK!C43</f>
        <v>90</v>
      </c>
      <c r="D43" s="30">
        <f>ovi!D43+ÖNK!D43</f>
        <v>153</v>
      </c>
      <c r="E43" s="30" t="e">
        <f>ovi!E43+ÖNK!#REF!</f>
        <v>#REF!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</row>
    <row r="44" spans="1:41">
      <c r="A44" s="74">
        <v>5127</v>
      </c>
      <c r="B44" s="63" t="s">
        <v>498</v>
      </c>
      <c r="C44" s="30">
        <f>ovi!C44+ÖNK!C44</f>
        <v>310</v>
      </c>
      <c r="D44" s="30">
        <f>ovi!D44+ÖNK!D44</f>
        <v>381</v>
      </c>
      <c r="E44" s="30" t="e">
        <f>ovi!E44+ÖNK!#REF!</f>
        <v>#REF!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1:41">
      <c r="A45" s="27" t="s">
        <v>135</v>
      </c>
      <c r="B45" s="6" t="s">
        <v>136</v>
      </c>
      <c r="C45" s="30">
        <f>ovi!C45+ÖNK!C45</f>
        <v>0</v>
      </c>
      <c r="D45" s="30">
        <f>ovi!D45+ÖNK!D45</f>
        <v>0</v>
      </c>
      <c r="E45" s="30" t="e">
        <f>ovi!E45+ÖNK!#REF!</f>
        <v>#REF!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ht="15.75" customHeight="1">
      <c r="A46" s="7" t="s">
        <v>137</v>
      </c>
      <c r="B46" s="9" t="s">
        <v>138</v>
      </c>
      <c r="C46" s="31">
        <f>+C31+C37+C45</f>
        <v>1700</v>
      </c>
      <c r="D46" s="31">
        <f>+D31+D37+D45</f>
        <v>1326</v>
      </c>
      <c r="E46" s="31" t="e">
        <f>+E31+E37+E45</f>
        <v>#REF!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</row>
    <row r="47" spans="1:41" ht="18" customHeight="1">
      <c r="A47" s="27" t="s">
        <v>139</v>
      </c>
      <c r="B47" s="6" t="s">
        <v>140</v>
      </c>
      <c r="C47" s="30">
        <f>SUBTOTAL(9,C48:C50)</f>
        <v>300</v>
      </c>
      <c r="D47" s="30">
        <f>SUM(D48:D50)</f>
        <v>479</v>
      </c>
      <c r="E47" s="30" t="e">
        <f>SUM(E48:E50)</f>
        <v>#REF!</v>
      </c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1:41" ht="25.5">
      <c r="A48" s="74">
        <v>52211</v>
      </c>
      <c r="B48" s="63" t="s">
        <v>500</v>
      </c>
      <c r="C48" s="30">
        <f>ovi!C48+ÖNK!C48</f>
        <v>0</v>
      </c>
      <c r="D48" s="30">
        <f>ovi!D48+ÖNK!D48</f>
        <v>0</v>
      </c>
      <c r="E48" s="30" t="e">
        <f>ovi!E48+ÖNK!#REF!</f>
        <v>#REF!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1:41" hidden="1">
      <c r="A49" s="74">
        <v>52213</v>
      </c>
      <c r="B49" s="63" t="s">
        <v>501</v>
      </c>
      <c r="C49" s="30" t="e">
        <f>+#REF!+#REF!+#REF!+#REF!+#REF!+ovi!C49+#REF!+ÖNK!C49</f>
        <v>#REF!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</row>
    <row r="50" spans="1:41">
      <c r="A50" s="74">
        <v>52214</v>
      </c>
      <c r="B50" s="63" t="s">
        <v>502</v>
      </c>
      <c r="C50" s="30">
        <v>300</v>
      </c>
      <c r="D50" s="30">
        <v>479</v>
      </c>
      <c r="E50" s="30" t="e">
        <f>ovi!E50+ÖNK!#REF!</f>
        <v>#REF!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</row>
    <row r="51" spans="1:41" ht="18" customHeight="1">
      <c r="A51" s="27" t="s">
        <v>141</v>
      </c>
      <c r="B51" s="6" t="s">
        <v>142</v>
      </c>
      <c r="C51" s="30">
        <f>SUM(C52:C53)</f>
        <v>460</v>
      </c>
      <c r="D51" s="30">
        <f>SUM(D52:D53)</f>
        <v>541</v>
      </c>
      <c r="E51" s="30" t="e">
        <f>SUM(E52:E53)</f>
        <v>#REF!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</row>
    <row r="52" spans="1:41">
      <c r="A52" s="74">
        <v>5221</v>
      </c>
      <c r="B52" s="63" t="s">
        <v>503</v>
      </c>
      <c r="C52" s="30">
        <f>+ovi!C52+ÖNK!C52</f>
        <v>460</v>
      </c>
      <c r="D52" s="30">
        <f>+ovi!D52+ÖNK!D52</f>
        <v>541</v>
      </c>
      <c r="E52" s="30" t="e">
        <f>+ovi!E52+ÖNK!#REF!</f>
        <v>#REF!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</row>
    <row r="53" spans="1:41">
      <c r="A53" s="74">
        <v>5222</v>
      </c>
      <c r="B53" s="63" t="s">
        <v>504</v>
      </c>
      <c r="C53" s="30">
        <f>+ovi!C53+ÖNK!C53</f>
        <v>0</v>
      </c>
      <c r="D53" s="30">
        <f>+ovi!D53+ÖNK!D53</f>
        <v>0</v>
      </c>
      <c r="E53" s="30" t="e">
        <f>+ovi!E53+ÖNK!#REF!</f>
        <v>#REF!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</row>
    <row r="54" spans="1:41" ht="15.75" customHeight="1">
      <c r="A54" s="7" t="s">
        <v>143</v>
      </c>
      <c r="B54" s="9" t="s">
        <v>144</v>
      </c>
      <c r="C54" s="31">
        <f>+C47+C51</f>
        <v>760</v>
      </c>
      <c r="D54" s="31">
        <f>+D47+D51</f>
        <v>1020</v>
      </c>
      <c r="E54" s="31" t="e">
        <f>+E47+E51</f>
        <v>#REF!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41" ht="18" customHeight="1">
      <c r="A55" s="27" t="s">
        <v>145</v>
      </c>
      <c r="B55" s="6" t="s">
        <v>146</v>
      </c>
      <c r="C55" s="30">
        <f>SUM(C56:C58)</f>
        <v>6848</v>
      </c>
      <c r="D55" s="30">
        <f>SUM(D56:D58)</f>
        <v>8278</v>
      </c>
      <c r="E55" s="30" t="e">
        <f>SUM(E56:E58)</f>
        <v>#REF!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</row>
    <row r="56" spans="1:41">
      <c r="A56" s="74">
        <v>52311</v>
      </c>
      <c r="B56" s="63" t="s">
        <v>505</v>
      </c>
      <c r="C56" s="30">
        <f>ovi!C56+ÖNK!C56</f>
        <v>3558</v>
      </c>
      <c r="D56" s="30">
        <f>ovi!D56+ÖNK!D56</f>
        <v>3538</v>
      </c>
      <c r="E56" s="30" t="e">
        <f>ovi!E56+ÖNK!#REF!</f>
        <v>#REF!</v>
      </c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</row>
    <row r="57" spans="1:41">
      <c r="A57" s="74">
        <v>52312</v>
      </c>
      <c r="B57" s="63" t="s">
        <v>506</v>
      </c>
      <c r="C57" s="30">
        <f>ovi!C57+ÖNK!C57</f>
        <v>2800</v>
      </c>
      <c r="D57" s="30">
        <f>ovi!D57+ÖNK!D57</f>
        <v>3728</v>
      </c>
      <c r="E57" s="30" t="e">
        <f>ovi!E57+ÖNK!#REF!</f>
        <v>#REF!</v>
      </c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</row>
    <row r="58" spans="1:41">
      <c r="A58" s="74">
        <v>52313</v>
      </c>
      <c r="B58" s="63" t="s">
        <v>507</v>
      </c>
      <c r="C58" s="30">
        <f>ovi!C58+ÖNK!C58</f>
        <v>490</v>
      </c>
      <c r="D58" s="30">
        <f>ovi!D58+ÖNK!D58</f>
        <v>1012</v>
      </c>
      <c r="E58" s="30" t="e">
        <f>ovi!E58+ÖNK!#REF!</f>
        <v>#REF!</v>
      </c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</row>
    <row r="59" spans="1:41">
      <c r="A59" s="27" t="s">
        <v>147</v>
      </c>
      <c r="B59" s="6" t="s">
        <v>874</v>
      </c>
      <c r="C59" s="30">
        <f>ovi!C59+ÖNK!C59</f>
        <v>2050</v>
      </c>
      <c r="D59" s="30">
        <f>ovi!D59+ÖNK!D59</f>
        <v>1898</v>
      </c>
      <c r="E59" s="30" t="e">
        <f>ovi!E59+ÖNK!#REF!</f>
        <v>#REF!</v>
      </c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>
      <c r="A60" s="27" t="s">
        <v>148</v>
      </c>
      <c r="B60" s="6" t="s">
        <v>873</v>
      </c>
      <c r="C60" s="30">
        <f>ovi!C60+ÖNK!C60</f>
        <v>0</v>
      </c>
      <c r="D60" s="30">
        <f>ovi!D60+ÖNK!D60</f>
        <v>0</v>
      </c>
      <c r="E60" s="30" t="e">
        <f>ovi!E60+ÖNK!#REF!</f>
        <v>#REF!</v>
      </c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</row>
    <row r="61" spans="1:41" ht="25.5" hidden="1">
      <c r="A61" s="27" t="s">
        <v>149</v>
      </c>
      <c r="B61" s="6" t="s">
        <v>150</v>
      </c>
      <c r="C61" s="30" t="e">
        <f>+#REF!+#REF!+#REF!+#REF!+#REF!+ovi!C61+#REF!+ÖNK!C61</f>
        <v>#REF!</v>
      </c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18" customHeight="1">
      <c r="A62" s="27" t="s">
        <v>151</v>
      </c>
      <c r="B62" s="6" t="s">
        <v>152</v>
      </c>
      <c r="C62" s="30">
        <f>SUM(C63:C66)</f>
        <v>2050</v>
      </c>
      <c r="D62" s="30">
        <f>SUM(D63:D66)</f>
        <v>2000</v>
      </c>
      <c r="E62" s="30" t="e">
        <f>SUM(E63:E66)</f>
        <v>#REF!</v>
      </c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</row>
    <row r="63" spans="1:41">
      <c r="A63" s="74">
        <v>52341</v>
      </c>
      <c r="B63" s="63" t="s">
        <v>508</v>
      </c>
      <c r="C63" s="30">
        <f>ovi!C63+ÖNK!C63</f>
        <v>550</v>
      </c>
      <c r="D63" s="30">
        <f>ovi!D63+ÖNK!D63</f>
        <v>500</v>
      </c>
      <c r="E63" s="30" t="e">
        <f>ovi!E63+ÖNK!#REF!</f>
        <v>#REF!</v>
      </c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</row>
    <row r="64" spans="1:41">
      <c r="A64" s="74">
        <v>52342</v>
      </c>
      <c r="B64" s="63" t="s">
        <v>509</v>
      </c>
      <c r="C64" s="30">
        <f>ovi!C64+ÖNK!C64</f>
        <v>500</v>
      </c>
      <c r="D64" s="30">
        <f>ovi!D64+ÖNK!D64</f>
        <v>500</v>
      </c>
      <c r="E64" s="30" t="e">
        <f>ovi!E64+ÖNK!#REF!</f>
        <v>#REF!</v>
      </c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</row>
    <row r="65" spans="1:41">
      <c r="A65" s="74">
        <v>52343</v>
      </c>
      <c r="B65" s="63" t="s">
        <v>510</v>
      </c>
      <c r="C65" s="30">
        <f>ovi!C65+ÖNK!C65</f>
        <v>400</v>
      </c>
      <c r="D65" s="30">
        <f>ovi!D65+ÖNK!D65</f>
        <v>400</v>
      </c>
      <c r="E65" s="30" t="e">
        <f>ovi!E65+ÖNK!#REF!</f>
        <v>#REF!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</row>
    <row r="66" spans="1:41">
      <c r="A66" s="74">
        <v>52344</v>
      </c>
      <c r="B66" s="63" t="s">
        <v>511</v>
      </c>
      <c r="C66" s="30">
        <f>ovi!C66+ÖNK!C66</f>
        <v>600</v>
      </c>
      <c r="D66" s="30">
        <f>ovi!D66+ÖNK!D66</f>
        <v>600</v>
      </c>
      <c r="E66" s="30" t="e">
        <f>ovi!E66+ÖNK!#REF!</f>
        <v>#REF!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</row>
    <row r="67" spans="1:41">
      <c r="A67" s="27" t="s">
        <v>153</v>
      </c>
      <c r="B67" s="6" t="s">
        <v>154</v>
      </c>
      <c r="C67" s="30">
        <f>ovi!C67+ÖNK!C67</f>
        <v>500</v>
      </c>
      <c r="D67" s="30">
        <f>ovi!D67+ÖNK!D67</f>
        <v>389</v>
      </c>
      <c r="E67" s="30" t="e">
        <f>ovi!E67+ÖNK!#REF!</f>
        <v>#REF!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hidden="1">
      <c r="A68" s="27" t="s">
        <v>155</v>
      </c>
      <c r="B68" s="6" t="s">
        <v>156</v>
      </c>
      <c r="C68" s="30" t="e">
        <f>+#REF!+#REF!+#REF!+#REF!+#REF!+ovi!C68+#REF!+ÖNK!C68</f>
        <v>#REF!</v>
      </c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18" customHeight="1">
      <c r="A69" s="27" t="s">
        <v>157</v>
      </c>
      <c r="B69" s="6" t="s">
        <v>158</v>
      </c>
      <c r="C69" s="30">
        <f>SUM(C70:C72)</f>
        <v>1276</v>
      </c>
      <c r="D69" s="30">
        <f>SUM(D70:D72)</f>
        <v>1478</v>
      </c>
      <c r="E69" s="30" t="e">
        <f>SUM(E70:E72)</f>
        <v>#REF!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spans="1:41">
      <c r="A70" s="74">
        <v>52361</v>
      </c>
      <c r="B70" s="63" t="s">
        <v>875</v>
      </c>
      <c r="C70" s="30">
        <f>ovi!C70+ÖNK!C70</f>
        <v>570</v>
      </c>
      <c r="D70" s="30">
        <f>ovi!D70+ÖNK!D70</f>
        <v>772</v>
      </c>
      <c r="E70" s="30" t="e">
        <f>ovi!E70+ÖNK!#REF!</f>
        <v>#REF!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</row>
    <row r="71" spans="1:41">
      <c r="A71" s="74">
        <v>52362</v>
      </c>
      <c r="B71" s="63" t="s">
        <v>512</v>
      </c>
      <c r="C71" s="30">
        <f>ovi!C71+ÖNK!C71</f>
        <v>480</v>
      </c>
      <c r="D71" s="30">
        <f>ovi!D71+ÖNK!D71</f>
        <v>480</v>
      </c>
      <c r="E71" s="30" t="e">
        <f>ovi!E71+ÖNK!#REF!</f>
        <v>#REF!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</row>
    <row r="72" spans="1:41">
      <c r="A72" s="74">
        <v>52363</v>
      </c>
      <c r="B72" s="63" t="s">
        <v>876</v>
      </c>
      <c r="C72" s="30">
        <f>ovi!C72+ÖNK!C72</f>
        <v>226</v>
      </c>
      <c r="D72" s="30">
        <f>ovi!D72+ÖNK!D72</f>
        <v>226</v>
      </c>
      <c r="E72" s="30" t="e">
        <f>ovi!E72+ÖNK!#REF!</f>
        <v>#REF!</v>
      </c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</row>
    <row r="73" spans="1:41" ht="18" customHeight="1">
      <c r="A73" s="27" t="s">
        <v>159</v>
      </c>
      <c r="B73" s="6" t="s">
        <v>160</v>
      </c>
      <c r="C73" s="30">
        <f>SUBTOTAL(9,C74:C81)</f>
        <v>2590</v>
      </c>
      <c r="D73" s="30">
        <f t="shared" ref="D73:E73" si="3">SUBTOTAL(9,D74:D81)</f>
        <v>3556</v>
      </c>
      <c r="E73" s="30" t="e">
        <f t="shared" si="3"/>
        <v>#REF!</v>
      </c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</row>
    <row r="74" spans="1:41">
      <c r="A74" s="74">
        <v>52371</v>
      </c>
      <c r="B74" s="63" t="s">
        <v>513</v>
      </c>
      <c r="C74" s="30">
        <f>ovi!C74+ÖNK!C74</f>
        <v>320</v>
      </c>
      <c r="D74" s="30">
        <f>ovi!D74+ÖNK!D74</f>
        <v>320</v>
      </c>
      <c r="E74" s="30" t="e">
        <f>ovi!E74+ÖNK!#REF!</f>
        <v>#REF!</v>
      </c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</row>
    <row r="75" spans="1:41">
      <c r="A75" s="74">
        <v>52372</v>
      </c>
      <c r="B75" s="63" t="s">
        <v>516</v>
      </c>
      <c r="C75" s="30">
        <f>ovi!C75+ÖNK!C75</f>
        <v>300</v>
      </c>
      <c r="D75" s="30">
        <f>ovi!D75+ÖNK!D75</f>
        <v>300</v>
      </c>
      <c r="E75" s="30" t="e">
        <f>ovi!E75+ÖNK!#REF!</f>
        <v>#REF!</v>
      </c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</row>
    <row r="76" spans="1:41" hidden="1">
      <c r="A76" s="74">
        <v>52373</v>
      </c>
      <c r="B76" s="63" t="s">
        <v>514</v>
      </c>
      <c r="C76" s="30" t="e">
        <f>+#REF!+#REF!+#REF!+#REF!+#REF!+ovi!C76+#REF!+ÖNK!C76</f>
        <v>#REF!</v>
      </c>
      <c r="D76" s="30" t="e">
        <f>+#REF!+#REF!+#REF!+#REF!+#REF!+ovi!D76+#REF!+ÖNK!D76</f>
        <v>#REF!</v>
      </c>
      <c r="E76" s="30" t="e">
        <f>+#REF!+#REF!+#REF!+#REF!+#REF!+ovi!E76+#REF!+ÖNK!#REF!</f>
        <v>#REF!</v>
      </c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</row>
    <row r="77" spans="1:41">
      <c r="A77" s="74">
        <v>52374</v>
      </c>
      <c r="B77" s="63" t="s">
        <v>515</v>
      </c>
      <c r="C77" s="30">
        <f>ovi!C77+ÖNK!C77</f>
        <v>610</v>
      </c>
      <c r="D77" s="30">
        <f>ovi!D77+ÖNK!D77</f>
        <v>1010</v>
      </c>
      <c r="E77" s="30" t="e">
        <f>ovi!E77+ÖNK!#REF!</f>
        <v>#REF!</v>
      </c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</row>
    <row r="78" spans="1:41">
      <c r="A78" s="74">
        <v>52375</v>
      </c>
      <c r="B78" s="63" t="s">
        <v>517</v>
      </c>
      <c r="C78" s="30">
        <f>ovi!C78+ÖNK!C78</f>
        <v>400</v>
      </c>
      <c r="D78" s="30">
        <f>ovi!D78+ÖNK!D78</f>
        <v>400</v>
      </c>
      <c r="E78" s="30" t="e">
        <f>ovi!E78+ÖNK!#REF!</f>
        <v>#REF!</v>
      </c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</row>
    <row r="79" spans="1:41" ht="25.5">
      <c r="A79" s="74">
        <v>52376</v>
      </c>
      <c r="B79" s="63" t="s">
        <v>877</v>
      </c>
      <c r="C79" s="30">
        <f>ovi!C79+ÖNK!C79</f>
        <v>450</v>
      </c>
      <c r="D79" s="30">
        <f>ovi!D79+ÖNK!D79</f>
        <v>966</v>
      </c>
      <c r="E79" s="30" t="e">
        <f>ovi!E79+ÖNK!#REF!</f>
        <v>#REF!</v>
      </c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0" spans="1:41">
      <c r="A80" s="74">
        <v>52377</v>
      </c>
      <c r="B80" s="63" t="s">
        <v>518</v>
      </c>
      <c r="C80" s="30">
        <f>ovi!C80+ÖNK!C80</f>
        <v>210</v>
      </c>
      <c r="D80" s="30">
        <f>ovi!D80+ÖNK!D80</f>
        <v>260</v>
      </c>
      <c r="E80" s="30" t="e">
        <f>ovi!E80+ÖNK!#REF!</f>
        <v>#REF!</v>
      </c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</row>
    <row r="81" spans="1:41">
      <c r="A81" s="74">
        <v>52378</v>
      </c>
      <c r="B81" s="63" t="s">
        <v>519</v>
      </c>
      <c r="C81" s="30">
        <f>ovi!C81+ÖNK!C81</f>
        <v>300</v>
      </c>
      <c r="D81" s="30">
        <f>ovi!D81+ÖNK!D81</f>
        <v>300</v>
      </c>
      <c r="E81" s="30" t="e">
        <f>ovi!E81+ÖNK!#REF!</f>
        <v>#REF!</v>
      </c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</row>
    <row r="82" spans="1:41" ht="15.75" customHeight="1">
      <c r="A82" s="7" t="s">
        <v>161</v>
      </c>
      <c r="B82" s="9" t="s">
        <v>162</v>
      </c>
      <c r="C82" s="31">
        <f>+C55+C59+C60+C62+C67+C69+C73</f>
        <v>15314</v>
      </c>
      <c r="D82" s="31">
        <f>+D55+D59+D60+D62+D67+D69+D73</f>
        <v>17599</v>
      </c>
      <c r="E82" s="31" t="e">
        <f>+E55+E59+E60+E62+E67+E69+E73</f>
        <v>#REF!</v>
      </c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</row>
    <row r="83" spans="1:41">
      <c r="A83" s="27" t="s">
        <v>163</v>
      </c>
      <c r="B83" s="6" t="s">
        <v>878</v>
      </c>
      <c r="C83" s="30">
        <f>ovi!C83+ÖNK!C83</f>
        <v>0</v>
      </c>
      <c r="D83" s="30">
        <f>ovi!D83+ÖNK!D83</f>
        <v>11</v>
      </c>
      <c r="E83" s="30" t="e">
        <f>ovi!E83+ÖNK!#REF!</f>
        <v>#REF!</v>
      </c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ht="18" customHeight="1">
      <c r="A84" s="27" t="s">
        <v>164</v>
      </c>
      <c r="B84" s="6" t="s">
        <v>165</v>
      </c>
      <c r="C84" s="30">
        <f>SUM(C85:C85)</f>
        <v>1200</v>
      </c>
      <c r="D84" s="30">
        <f>SUM(D85:D85)</f>
        <v>1550</v>
      </c>
      <c r="E84" s="30" t="e">
        <f>SUM(E85:E85)</f>
        <v>#REF!</v>
      </c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>
      <c r="A85" s="74">
        <v>52422</v>
      </c>
      <c r="B85" s="63" t="s">
        <v>521</v>
      </c>
      <c r="C85" s="30">
        <f>ovi!C86+ÖNK!C85</f>
        <v>1200</v>
      </c>
      <c r="D85" s="30">
        <f>ovi!D86+ÖNK!D85</f>
        <v>1550</v>
      </c>
      <c r="E85" s="30" t="e">
        <f>ovi!E86+ÖNK!#REF!</f>
        <v>#REF!</v>
      </c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ht="15.75" customHeight="1">
      <c r="A86" s="7" t="s">
        <v>166</v>
      </c>
      <c r="B86" s="9" t="s">
        <v>167</v>
      </c>
      <c r="C86" s="31">
        <f>+C83+C84</f>
        <v>1200</v>
      </c>
      <c r="D86" s="31">
        <f>+D83+D84</f>
        <v>1561</v>
      </c>
      <c r="E86" s="31" t="e">
        <f>+E83+E84</f>
        <v>#REF!</v>
      </c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>
      <c r="A87" s="27" t="s">
        <v>168</v>
      </c>
      <c r="B87" s="6" t="s">
        <v>169</v>
      </c>
      <c r="C87" s="30">
        <f>ovi!C90+ÖNK!C87</f>
        <v>5203</v>
      </c>
      <c r="D87" s="30">
        <f>ovi!D90+ÖNK!D87</f>
        <v>4483</v>
      </c>
      <c r="E87" s="30" t="e">
        <f>ovi!E90+ÖNK!#REF!</f>
        <v>#REF!</v>
      </c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</row>
    <row r="88" spans="1:41">
      <c r="A88" s="27" t="s">
        <v>170</v>
      </c>
      <c r="B88" s="6" t="s">
        <v>171</v>
      </c>
      <c r="C88" s="30">
        <f>ovi!C91+ÖNK!C88</f>
        <v>0</v>
      </c>
      <c r="D88" s="30">
        <f>ovi!D91+ÖNK!D88</f>
        <v>0</v>
      </c>
      <c r="E88" s="30" t="e">
        <f>ovi!E91+ÖNK!#REF!</f>
        <v>#REF!</v>
      </c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</row>
    <row r="89" spans="1:41">
      <c r="A89" s="27" t="s">
        <v>172</v>
      </c>
      <c r="B89" s="6" t="s">
        <v>173</v>
      </c>
      <c r="C89" s="30">
        <f>ovi!C92+ÖNK!C89</f>
        <v>0</v>
      </c>
      <c r="D89" s="30">
        <f>ovi!D92+ÖNK!D89</f>
        <v>0</v>
      </c>
      <c r="E89" s="30" t="e">
        <f>ovi!E92+ÖNK!#REF!</f>
        <v>#REF!</v>
      </c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hidden="1">
      <c r="A90" s="27" t="s">
        <v>174</v>
      </c>
      <c r="B90" s="6" t="s">
        <v>175</v>
      </c>
      <c r="C90" s="30" t="e">
        <f>+#REF!+#REF!+#REF!+#REF!+#REF!+ovi!C93+#REF!+ÖNK!C90</f>
        <v>#REF!</v>
      </c>
      <c r="D90" s="30" t="e">
        <f>+#REF!+#REF!+#REF!+#REF!+#REF!+ovi!D93+#REF!+ÖNK!D90</f>
        <v>#REF!</v>
      </c>
      <c r="E90" s="30" t="e">
        <f>+#REF!+#REF!+#REF!+#REF!+#REF!+ovi!E93+#REF!+ÖNK!#REF!</f>
        <v>#REF!</v>
      </c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 hidden="1">
      <c r="A91" s="27" t="s">
        <v>176</v>
      </c>
      <c r="B91" s="6" t="s">
        <v>177</v>
      </c>
      <c r="C91" s="30" t="e">
        <f>+#REF!+#REF!+#REF!+#REF!+#REF!+ovi!C94+#REF!+ÖNK!C91</f>
        <v>#REF!</v>
      </c>
      <c r="D91" s="30" t="e">
        <f>+#REF!+#REF!+#REF!+#REF!+#REF!+ovi!D94+#REF!+ÖNK!D91</f>
        <v>#REF!</v>
      </c>
      <c r="E91" s="30" t="e">
        <f>+#REF!+#REF!+#REF!+#REF!+#REF!+ovi!E94+#REF!+ÖNK!#REF!</f>
        <v>#REF!</v>
      </c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hidden="1">
      <c r="A92" s="27" t="s">
        <v>178</v>
      </c>
      <c r="B92" s="6" t="s">
        <v>179</v>
      </c>
      <c r="C92" s="30" t="e">
        <f>+#REF!+#REF!+#REF!+#REF!+#REF!+ovi!C95+#REF!+ÖNK!C92</f>
        <v>#REF!</v>
      </c>
      <c r="D92" s="30" t="e">
        <f>+#REF!+#REF!+#REF!+#REF!+#REF!+ovi!D95+#REF!+ÖNK!D92</f>
        <v>#REF!</v>
      </c>
      <c r="E92" s="30" t="e">
        <f>+#REF!+#REF!+#REF!+#REF!+#REF!+ovi!E95+#REF!+ÖNK!#REF!</f>
        <v>#REF!</v>
      </c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hidden="1">
      <c r="A93" s="27" t="s">
        <v>180</v>
      </c>
      <c r="B93" s="6" t="s">
        <v>181</v>
      </c>
      <c r="C93" s="30" t="e">
        <f>+#REF!+#REF!+#REF!+#REF!+#REF!+ovi!C96+#REF!+ÖNK!C93</f>
        <v>#REF!</v>
      </c>
      <c r="D93" s="30" t="e">
        <f>+#REF!+#REF!+#REF!+#REF!+#REF!+ovi!D96+#REF!+ÖNK!D93</f>
        <v>#REF!</v>
      </c>
      <c r="E93" s="30" t="e">
        <f>+#REF!+#REF!+#REF!+#REF!+#REF!+ovi!E96+#REF!+ÖNK!#REF!</f>
        <v>#REF!</v>
      </c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 hidden="1">
      <c r="A94" s="27" t="s">
        <v>182</v>
      </c>
      <c r="B94" s="6" t="s">
        <v>183</v>
      </c>
      <c r="C94" s="30" t="e">
        <f>+#REF!+#REF!+#REF!+#REF!+#REF!+ovi!C97+#REF!+ÖNK!C94</f>
        <v>#REF!</v>
      </c>
      <c r="D94" s="30" t="e">
        <f>+#REF!+#REF!+#REF!+#REF!+#REF!+ovi!D97+#REF!+ÖNK!D94</f>
        <v>#REF!</v>
      </c>
      <c r="E94" s="30" t="e">
        <f>+#REF!+#REF!+#REF!+#REF!+#REF!+ovi!E97+#REF!+ÖNK!#REF!</f>
        <v>#REF!</v>
      </c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 hidden="1">
      <c r="A95" s="27" t="s">
        <v>184</v>
      </c>
      <c r="B95" s="6" t="s">
        <v>185</v>
      </c>
      <c r="C95" s="30" t="e">
        <f>+#REF!+#REF!+#REF!+#REF!+#REF!+ovi!C98+#REF!+ÖNK!C95</f>
        <v>#REF!</v>
      </c>
      <c r="D95" s="30" t="e">
        <f>+#REF!+#REF!+#REF!+#REF!+#REF!+ovi!D98+#REF!+ÖNK!D95</f>
        <v>#REF!</v>
      </c>
      <c r="E95" s="30" t="e">
        <f>+#REF!+#REF!+#REF!+#REF!+#REF!+ovi!E98+#REF!+ÖNK!#REF!</f>
        <v>#REF!</v>
      </c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>
      <c r="A96" s="27" t="s">
        <v>186</v>
      </c>
      <c r="B96" s="6" t="s">
        <v>187</v>
      </c>
      <c r="C96" s="30">
        <f>ovi!C99+ÖNK!C96</f>
        <v>420</v>
      </c>
      <c r="D96" s="30">
        <f>ovi!D99+ÖNK!D96</f>
        <v>2101</v>
      </c>
      <c r="E96" s="30" t="e">
        <f>ovi!E99+ÖNK!#REF!</f>
        <v>#REF!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</row>
    <row r="97" spans="1:41">
      <c r="A97" s="74">
        <v>84313</v>
      </c>
      <c r="B97" s="63" t="s">
        <v>524</v>
      </c>
      <c r="C97" s="30">
        <f>ovi!C100+ÖNK!C97</f>
        <v>0</v>
      </c>
      <c r="D97" s="30">
        <f>ovi!D100+ÖNK!D97</f>
        <v>0</v>
      </c>
      <c r="E97" s="30" t="e">
        <f>ovi!E100+ÖNK!#REF!</f>
        <v>#REF!</v>
      </c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</row>
    <row r="98" spans="1:41">
      <c r="A98" s="27"/>
      <c r="B98" s="63" t="s">
        <v>525</v>
      </c>
      <c r="C98" s="30">
        <f>ovi!C101+ÖNK!C98</f>
        <v>0</v>
      </c>
      <c r="D98" s="30">
        <f>ovi!D101+ÖNK!D98</f>
        <v>0</v>
      </c>
      <c r="E98" s="30" t="e">
        <f>ovi!E101+ÖNK!#REF!</f>
        <v>#REF!</v>
      </c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</row>
    <row r="99" spans="1:41">
      <c r="A99" s="27"/>
      <c r="B99" s="63" t="s">
        <v>187</v>
      </c>
      <c r="C99" s="30">
        <f>ovi!C102+ÖNK!C99</f>
        <v>420</v>
      </c>
      <c r="D99" s="30">
        <f>ovi!D102+ÖNK!D99</f>
        <v>2101</v>
      </c>
      <c r="E99" s="30" t="e">
        <f>ovi!E102+ÖNK!#REF!</f>
        <v>#REF!</v>
      </c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</row>
    <row r="100" spans="1:41" ht="15.75" customHeight="1">
      <c r="A100" s="7" t="s">
        <v>188</v>
      </c>
      <c r="B100" s="9" t="s">
        <v>189</v>
      </c>
      <c r="C100" s="31">
        <f>C87+C96</f>
        <v>5623</v>
      </c>
      <c r="D100" s="31">
        <f t="shared" ref="D100:E100" si="4">D87+D96</f>
        <v>6584</v>
      </c>
      <c r="E100" s="31" t="e">
        <f t="shared" si="4"/>
        <v>#REF!</v>
      </c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</row>
    <row r="101" spans="1:41" s="13" customFormat="1" ht="21.75" customHeight="1" collapsed="1">
      <c r="A101" s="11" t="s">
        <v>190</v>
      </c>
      <c r="B101" s="12" t="s">
        <v>191</v>
      </c>
      <c r="C101" s="32">
        <f>+C46+C54+C82+C86+C100</f>
        <v>24597</v>
      </c>
      <c r="D101" s="32">
        <f>+D46+D54+D82+D86+D100</f>
        <v>28090</v>
      </c>
      <c r="E101" s="32" t="e">
        <f>+E46+E54+E82+E86+E100</f>
        <v>#REF!</v>
      </c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</row>
    <row r="102" spans="1:41" hidden="1" outlineLevel="1">
      <c r="A102" s="27" t="s">
        <v>192</v>
      </c>
      <c r="B102" s="6" t="s">
        <v>193</v>
      </c>
      <c r="C102" s="30" t="e">
        <f>+#REF!+#REF!+#REF!+#REF!+#REF!+ovi!C105+#REF!+ÖNK!C102</f>
        <v>#REF!</v>
      </c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hidden="1" outlineLevel="1">
      <c r="A103" s="27" t="s">
        <v>194</v>
      </c>
      <c r="B103" s="6" t="s">
        <v>195</v>
      </c>
      <c r="C103" s="30" t="e">
        <f>+#REF!+#REF!+#REF!+#REF!+#REF!+ovi!C106+#REF!+ÖNK!C103</f>
        <v>#REF!</v>
      </c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hidden="1" outlineLevel="1">
      <c r="A104" s="27" t="s">
        <v>196</v>
      </c>
      <c r="B104" s="6" t="s">
        <v>197</v>
      </c>
      <c r="C104" s="30" t="e">
        <f>+#REF!+#REF!+#REF!+#REF!+#REF!+ovi!C107+#REF!+ÖNK!C104</f>
        <v>#REF!</v>
      </c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hidden="1" outlineLevel="1">
      <c r="A105" s="27" t="s">
        <v>198</v>
      </c>
      <c r="B105" s="6" t="s">
        <v>199</v>
      </c>
      <c r="C105" s="30" t="e">
        <f>+#REF!+#REF!+#REF!+#REF!+#REF!+ovi!C108+#REF!+ÖNK!C105</f>
        <v>#REF!</v>
      </c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hidden="1" outlineLevel="1">
      <c r="A106" s="27" t="s">
        <v>200</v>
      </c>
      <c r="B106" s="6" t="s">
        <v>201</v>
      </c>
      <c r="C106" s="30" t="e">
        <f>+#REF!+#REF!+#REF!+#REF!+#REF!+ovi!C109+#REF!+ÖNK!C106</f>
        <v>#REF!</v>
      </c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hidden="1" outlineLevel="1">
      <c r="A107" s="27" t="s">
        <v>202</v>
      </c>
      <c r="B107" s="6" t="s">
        <v>203</v>
      </c>
      <c r="C107" s="30" t="e">
        <f>+#REF!+#REF!+#REF!+#REF!+#REF!+ovi!C110+#REF!+ÖNK!C107</f>
        <v>#REF!</v>
      </c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hidden="1" outlineLevel="1">
      <c r="A108" s="27" t="s">
        <v>204</v>
      </c>
      <c r="B108" s="6" t="s">
        <v>205</v>
      </c>
      <c r="C108" s="30" t="e">
        <f>+#REF!+#REF!+#REF!+#REF!+#REF!+ovi!C111+#REF!+ÖNK!C108</f>
        <v>#REF!</v>
      </c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hidden="1" outlineLevel="1">
      <c r="A109" s="27" t="s">
        <v>206</v>
      </c>
      <c r="B109" s="6" t="s">
        <v>207</v>
      </c>
      <c r="C109" s="30" t="e">
        <f>+#REF!+#REF!+#REF!+#REF!+#REF!+ovi!C112+#REF!+ÖNK!C109</f>
        <v>#REF!</v>
      </c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hidden="1" outlineLevel="1">
      <c r="A110" s="27" t="s">
        <v>208</v>
      </c>
      <c r="B110" s="6" t="s">
        <v>209</v>
      </c>
      <c r="C110" s="30" t="e">
        <f>+#REF!+#REF!+#REF!+#REF!+#REF!+ovi!C113+#REF!+ÖNK!C110</f>
        <v>#REF!</v>
      </c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hidden="1" outlineLevel="1">
      <c r="A111" s="27" t="s">
        <v>210</v>
      </c>
      <c r="B111" s="6" t="s">
        <v>211</v>
      </c>
      <c r="C111" s="30" t="e">
        <f>+#REF!+#REF!+#REF!+#REF!+#REF!+ovi!C114+#REF!+ÖNK!C111</f>
        <v>#REF!</v>
      </c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hidden="1" outlineLevel="1">
      <c r="A112" s="27" t="s">
        <v>212</v>
      </c>
      <c r="B112" s="6" t="s">
        <v>213</v>
      </c>
      <c r="C112" s="30" t="e">
        <f>+#REF!+#REF!+#REF!+#REF!+#REF!+ovi!C115+#REF!+ÖNK!C112</f>
        <v>#REF!</v>
      </c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hidden="1" outlineLevel="1">
      <c r="A113" s="27" t="s">
        <v>214</v>
      </c>
      <c r="B113" s="6" t="s">
        <v>215</v>
      </c>
      <c r="C113" s="30" t="e">
        <f>+#REF!+#REF!+#REF!+#REF!+#REF!+ovi!C116+#REF!+ÖNK!C113</f>
        <v>#REF!</v>
      </c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hidden="1" outlineLevel="1">
      <c r="A114" s="27" t="s">
        <v>216</v>
      </c>
      <c r="B114" s="6" t="s">
        <v>217</v>
      </c>
      <c r="C114" s="30" t="e">
        <f>+#REF!+#REF!+#REF!+#REF!+#REF!+ovi!C117+#REF!+ÖNK!C114</f>
        <v>#REF!</v>
      </c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hidden="1" outlineLevel="1">
      <c r="A115" s="27" t="s">
        <v>218</v>
      </c>
      <c r="B115" s="6" t="s">
        <v>219</v>
      </c>
      <c r="C115" s="30" t="e">
        <f>+#REF!+#REF!+#REF!+#REF!+#REF!+ovi!C118+#REF!+ÖNK!C115</f>
        <v>#REF!</v>
      </c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hidden="1" outlineLevel="1">
      <c r="A116" s="27" t="s">
        <v>220</v>
      </c>
      <c r="B116" s="6" t="s">
        <v>221</v>
      </c>
      <c r="C116" s="30" t="e">
        <f>+#REF!+#REF!+#REF!+#REF!+#REF!+ovi!C119+#REF!+ÖNK!C116</f>
        <v>#REF!</v>
      </c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hidden="1" outlineLevel="1">
      <c r="A117" s="27" t="s">
        <v>222</v>
      </c>
      <c r="B117" s="6" t="s">
        <v>223</v>
      </c>
      <c r="C117" s="30" t="e">
        <f>+#REF!+#REF!+#REF!+#REF!+#REF!+ovi!C120+#REF!+ÖNK!C117</f>
        <v>#REF!</v>
      </c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hidden="1" outlineLevel="1">
      <c r="A118" s="27" t="s">
        <v>224</v>
      </c>
      <c r="B118" s="6" t="s">
        <v>225</v>
      </c>
      <c r="C118" s="30" t="e">
        <f>+#REF!+#REF!+#REF!+#REF!+#REF!+ovi!C121+#REF!+ÖNK!C118</f>
        <v>#REF!</v>
      </c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hidden="1" outlineLevel="1">
      <c r="A119" s="27" t="s">
        <v>226</v>
      </c>
      <c r="B119" s="6" t="s">
        <v>227</v>
      </c>
      <c r="C119" s="30" t="e">
        <f>+#REF!+#REF!+#REF!+#REF!+#REF!+ovi!C122+#REF!+ÖNK!C119</f>
        <v>#REF!</v>
      </c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 ht="25.5" hidden="1" outlineLevel="1">
      <c r="A120" s="27" t="s">
        <v>228</v>
      </c>
      <c r="B120" s="6" t="s">
        <v>229</v>
      </c>
      <c r="C120" s="30" t="e">
        <f>+#REF!+#REF!+#REF!+#REF!+#REF!+ovi!C123+#REF!+ÖNK!C120</f>
        <v>#REF!</v>
      </c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hidden="1" outlineLevel="1">
      <c r="A121" s="27" t="s">
        <v>230</v>
      </c>
      <c r="B121" s="6" t="s">
        <v>231</v>
      </c>
      <c r="C121" s="30" t="e">
        <f>+#REF!+#REF!+#REF!+#REF!+#REF!+ovi!C124+#REF!+ÖNK!C121</f>
        <v>#REF!</v>
      </c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hidden="1" outlineLevel="1">
      <c r="A122" s="27" t="s">
        <v>232</v>
      </c>
      <c r="B122" s="6" t="s">
        <v>233</v>
      </c>
      <c r="C122" s="30" t="e">
        <f>+#REF!+#REF!+#REF!+#REF!+#REF!+ovi!C125+#REF!+ÖNK!C122</f>
        <v>#REF!</v>
      </c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hidden="1" outlineLevel="1">
      <c r="A123" s="27" t="s">
        <v>234</v>
      </c>
      <c r="B123" s="6" t="s">
        <v>235</v>
      </c>
      <c r="C123" s="30" t="e">
        <f>+#REF!+#REF!+#REF!+#REF!+#REF!+ovi!C126+#REF!+ÖNK!C123</f>
        <v>#REF!</v>
      </c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outlineLevel="1">
      <c r="A124" s="27" t="s">
        <v>236</v>
      </c>
      <c r="B124" s="6" t="s">
        <v>237</v>
      </c>
      <c r="C124" s="30">
        <f>ovi!C127+ÖNK!C124</f>
        <v>120</v>
      </c>
      <c r="D124" s="30">
        <f>ovi!D127+ÖNK!D124</f>
        <v>1057</v>
      </c>
      <c r="E124" s="30" t="e">
        <f>ovi!E127+ÖNK!#REF!</f>
        <v>#REF!</v>
      </c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ht="38.25" hidden="1" outlineLevel="1">
      <c r="A125" s="27" t="s">
        <v>238</v>
      </c>
      <c r="B125" s="6" t="s">
        <v>239</v>
      </c>
      <c r="C125" s="30" t="e">
        <f>+#REF!+#REF!+#REF!+#REF!+#REF!+ovi!C128+#REF!+ÖNK!C125</f>
        <v>#REF!</v>
      </c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ht="25.5" hidden="1" outlineLevel="1">
      <c r="A126" s="27" t="s">
        <v>240</v>
      </c>
      <c r="B126" s="6" t="s">
        <v>241</v>
      </c>
      <c r="C126" s="30" t="e">
        <f>+#REF!+#REF!+#REF!+#REF!+#REF!+ovi!C129+#REF!+ÖNK!C126</f>
        <v>#REF!</v>
      </c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hidden="1" outlineLevel="1">
      <c r="A127" s="27" t="s">
        <v>242</v>
      </c>
      <c r="B127" s="6" t="s">
        <v>243</v>
      </c>
      <c r="C127" s="30" t="e">
        <f>+#REF!+#REF!+#REF!+#REF!+#REF!+ovi!C130+#REF!+ÖNK!C127</f>
        <v>#REF!</v>
      </c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hidden="1" outlineLevel="1">
      <c r="A128" s="27" t="s">
        <v>244</v>
      </c>
      <c r="B128" s="6" t="s">
        <v>245</v>
      </c>
      <c r="C128" s="30" t="e">
        <f>+#REF!+#REF!+#REF!+#REF!+#REF!+ovi!C131+#REF!+ÖNK!C128</f>
        <v>#REF!</v>
      </c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hidden="1" outlineLevel="1">
      <c r="A129" s="27" t="s">
        <v>246</v>
      </c>
      <c r="B129" s="6" t="s">
        <v>247</v>
      </c>
      <c r="C129" s="30" t="e">
        <f>+#REF!+#REF!+#REF!+#REF!+#REF!+ovi!C132+#REF!+ÖNK!C129</f>
        <v>#REF!</v>
      </c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hidden="1" outlineLevel="1">
      <c r="A130" s="27" t="s">
        <v>248</v>
      </c>
      <c r="B130" s="6" t="s">
        <v>249</v>
      </c>
      <c r="C130" s="30" t="e">
        <f>+#REF!+#REF!+#REF!+#REF!+#REF!+ovi!C133+#REF!+ÖNK!C130</f>
        <v>#REF!</v>
      </c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 hidden="1" outlineLevel="1">
      <c r="A131" s="27" t="s">
        <v>250</v>
      </c>
      <c r="B131" s="6" t="s">
        <v>251</v>
      </c>
      <c r="C131" s="30" t="e">
        <f>+#REF!+#REF!+#REF!+#REF!+#REF!+ovi!C134+#REF!+ÖNK!C131</f>
        <v>#REF!</v>
      </c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 outlineLevel="1">
      <c r="A132" s="27" t="s">
        <v>252</v>
      </c>
      <c r="B132" s="6" t="s">
        <v>253</v>
      </c>
      <c r="C132" s="30">
        <f>ovi!C135+ÖNK!C132</f>
        <v>0</v>
      </c>
      <c r="D132" s="30">
        <f>ovi!D135+ÖNK!D132</f>
        <v>0</v>
      </c>
      <c r="E132" s="30" t="e">
        <f>ovi!E135+ÖNK!#REF!</f>
        <v>#REF!</v>
      </c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hidden="1" outlineLevel="1">
      <c r="A133" s="27" t="s">
        <v>254</v>
      </c>
      <c r="B133" s="6" t="s">
        <v>255</v>
      </c>
      <c r="C133" s="30" t="e">
        <f>+#REF!+#REF!+#REF!+#REF!+#REF!+ovi!C136+#REF!+ÖNK!C133</f>
        <v>#REF!</v>
      </c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outlineLevel="1">
      <c r="A134" s="27" t="s">
        <v>256</v>
      </c>
      <c r="B134" s="6" t="s">
        <v>257</v>
      </c>
      <c r="C134" s="30">
        <f>ovi!C137+ÖNK!C134</f>
        <v>150</v>
      </c>
      <c r="D134" s="30">
        <f>ovi!D137+ÖNK!D134</f>
        <v>765</v>
      </c>
      <c r="E134" s="30" t="e">
        <f>ovi!E137+ÖNK!#REF!</f>
        <v>#REF!</v>
      </c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hidden="1" outlineLevel="1">
      <c r="A135" s="27" t="s">
        <v>258</v>
      </c>
      <c r="B135" s="6" t="s">
        <v>259</v>
      </c>
      <c r="C135" s="30" t="e">
        <f>+#REF!+#REF!+#REF!+#REF!+#REF!+ovi!C138+#REF!+ÖNK!C135</f>
        <v>#REF!</v>
      </c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 hidden="1" outlineLevel="1">
      <c r="A136" s="27" t="s">
        <v>260</v>
      </c>
      <c r="B136" s="6" t="s">
        <v>261</v>
      </c>
      <c r="C136" s="30" t="e">
        <f>+#REF!+#REF!+#REF!+#REF!+#REF!+ovi!C139+#REF!+ÖNK!C136</f>
        <v>#REF!</v>
      </c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outlineLevel="1">
      <c r="A137" s="27" t="s">
        <v>262</v>
      </c>
      <c r="B137" s="6" t="s">
        <v>263</v>
      </c>
      <c r="C137" s="30">
        <f>ovi!C140+ÖNK!C137</f>
        <v>150</v>
      </c>
      <c r="D137" s="30">
        <f>ovi!D140+ÖNK!D137</f>
        <v>765</v>
      </c>
      <c r="E137" s="30" t="e">
        <f>ovi!E140+ÖNK!#REF!</f>
        <v>#REF!</v>
      </c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hidden="1" outlineLevel="1">
      <c r="A138" s="27" t="s">
        <v>264</v>
      </c>
      <c r="B138" s="6" t="s">
        <v>265</v>
      </c>
      <c r="C138" s="30" t="e">
        <f>+#REF!+#REF!+#REF!+#REF!+#REF!+ovi!C141+#REF!+ÖNK!C138</f>
        <v>#REF!</v>
      </c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ht="25.5" hidden="1" outlineLevel="1">
      <c r="A139" s="27" t="s">
        <v>266</v>
      </c>
      <c r="B139" s="6" t="s">
        <v>267</v>
      </c>
      <c r="C139" s="30" t="e">
        <f>+#REF!+#REF!+#REF!+#REF!+#REF!+ovi!C142+#REF!+ÖNK!C139</f>
        <v>#REF!</v>
      </c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 ht="25.5" hidden="1" outlineLevel="1">
      <c r="A140" s="27" t="s">
        <v>268</v>
      </c>
      <c r="B140" s="6" t="s">
        <v>269</v>
      </c>
      <c r="C140" s="30" t="e">
        <f>+#REF!+#REF!+#REF!+#REF!+#REF!+ovi!C143+#REF!+ÖNK!C140</f>
        <v>#REF!</v>
      </c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hidden="1" outlineLevel="1">
      <c r="A141" s="27" t="s">
        <v>270</v>
      </c>
      <c r="B141" s="6" t="s">
        <v>271</v>
      </c>
      <c r="C141" s="30" t="e">
        <f>+#REF!+#REF!+#REF!+#REF!+#REF!+ovi!C144+#REF!+ÖNK!C141</f>
        <v>#REF!</v>
      </c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hidden="1" outlineLevel="1">
      <c r="A142" s="27" t="s">
        <v>272</v>
      </c>
      <c r="B142" s="6" t="s">
        <v>273</v>
      </c>
      <c r="C142" s="30" t="e">
        <f>+#REF!+#REF!+#REF!+#REF!+#REF!+ovi!C145+#REF!+ÖNK!C142</f>
        <v>#REF!</v>
      </c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hidden="1" outlineLevel="1">
      <c r="A143" s="27" t="s">
        <v>274</v>
      </c>
      <c r="B143" s="6" t="s">
        <v>275</v>
      </c>
      <c r="C143" s="30" t="e">
        <f>+#REF!+#REF!+#REF!+#REF!+#REF!+ovi!C146+#REF!+ÖNK!C143</f>
        <v>#REF!</v>
      </c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 outlineLevel="1">
      <c r="A144" s="27" t="s">
        <v>276</v>
      </c>
      <c r="B144" s="6" t="s">
        <v>277</v>
      </c>
      <c r="C144" s="30">
        <f>ovi!C147+ÖNK!C144</f>
        <v>690</v>
      </c>
      <c r="D144" s="30">
        <f>ovi!D147+ÖNK!D144</f>
        <v>1902</v>
      </c>
      <c r="E144" s="30" t="e">
        <f>ovi!E147+ÖNK!#REF!</f>
        <v>#REF!</v>
      </c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hidden="1" outlineLevel="1">
      <c r="A145" s="27" t="s">
        <v>278</v>
      </c>
      <c r="B145" s="6" t="s">
        <v>279</v>
      </c>
      <c r="C145" s="30" t="e">
        <f>+#REF!+#REF!+#REF!+#REF!+#REF!+ovi!C148+#REF!+ÖNK!C145</f>
        <v>#REF!</v>
      </c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hidden="1" outlineLevel="1">
      <c r="A146" s="27" t="s">
        <v>280</v>
      </c>
      <c r="B146" s="6" t="s">
        <v>281</v>
      </c>
      <c r="C146" s="30" t="e">
        <f>+#REF!+#REF!+#REF!+#REF!+#REF!+ovi!C149+#REF!+ÖNK!C146</f>
        <v>#REF!</v>
      </c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hidden="1" outlineLevel="1">
      <c r="A147" s="27" t="s">
        <v>282</v>
      </c>
      <c r="B147" s="6" t="s">
        <v>283</v>
      </c>
      <c r="C147" s="30" t="e">
        <f>+#REF!+#REF!+#REF!+#REF!+#REF!+ovi!C150+#REF!+ÖNK!C147</f>
        <v>#REF!</v>
      </c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hidden="1" outlineLevel="1">
      <c r="A148" s="27" t="s">
        <v>284</v>
      </c>
      <c r="B148" s="6" t="s">
        <v>285</v>
      </c>
      <c r="C148" s="30" t="e">
        <f>+#REF!+#REF!+#REF!+#REF!+#REF!+ovi!C151+#REF!+ÖNK!C148</f>
        <v>#REF!</v>
      </c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hidden="1" outlineLevel="1">
      <c r="A149" s="27" t="s">
        <v>286</v>
      </c>
      <c r="B149" s="6" t="s">
        <v>287</v>
      </c>
      <c r="C149" s="30" t="e">
        <f>+#REF!+#REF!+#REF!+#REF!+#REF!+ovi!C152+#REF!+ÖNK!C149</f>
        <v>#REF!</v>
      </c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ht="25.5" hidden="1" outlineLevel="1">
      <c r="A150" s="27" t="s">
        <v>288</v>
      </c>
      <c r="B150" s="6" t="s">
        <v>289</v>
      </c>
      <c r="C150" s="30" t="e">
        <f>+#REF!+#REF!+#REF!+#REF!+#REF!+ovi!C153+#REF!+ÖNK!C150</f>
        <v>#REF!</v>
      </c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ht="25.5" hidden="1" outlineLevel="1">
      <c r="A151" s="27" t="s">
        <v>290</v>
      </c>
      <c r="B151" s="6" t="s">
        <v>291</v>
      </c>
      <c r="C151" s="30" t="e">
        <f>+#REF!+#REF!+#REF!+#REF!+#REF!+ovi!C154+#REF!+ÖNK!C151</f>
        <v>#REF!</v>
      </c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ht="25.5" hidden="1" outlineLevel="1">
      <c r="A152" s="27" t="s">
        <v>292</v>
      </c>
      <c r="B152" s="6" t="s">
        <v>297</v>
      </c>
      <c r="C152" s="30" t="e">
        <f>+#REF!+#REF!+#REF!+#REF!+#REF!+ovi!C155+#REF!+ÖNK!C152</f>
        <v>#REF!</v>
      </c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idden="1" outlineLevel="1">
      <c r="A153" s="27" t="s">
        <v>298</v>
      </c>
      <c r="B153" s="6" t="s">
        <v>299</v>
      </c>
      <c r="C153" s="30" t="e">
        <f>+#REF!+#REF!+#REF!+#REF!+#REF!+ovi!C156+#REF!+ÖNK!C153</f>
        <v>#REF!</v>
      </c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25.5" hidden="1" outlineLevel="1">
      <c r="A154" s="27" t="s">
        <v>300</v>
      </c>
      <c r="B154" s="6" t="s">
        <v>301</v>
      </c>
      <c r="C154" s="30" t="e">
        <f>+#REF!+#REF!+#REF!+#REF!+#REF!+ovi!C157+#REF!+ÖNK!C154</f>
        <v>#REF!</v>
      </c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hidden="1" outlineLevel="1">
      <c r="A155" s="27" t="s">
        <v>302</v>
      </c>
      <c r="B155" s="6" t="s">
        <v>303</v>
      </c>
      <c r="C155" s="30" t="e">
        <f>+#REF!+#REF!+#REF!+#REF!+#REF!+ovi!C158+#REF!+ÖNK!C155</f>
        <v>#REF!</v>
      </c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hidden="1" outlineLevel="1">
      <c r="A156" s="27" t="s">
        <v>304</v>
      </c>
      <c r="B156" s="6" t="s">
        <v>305</v>
      </c>
      <c r="C156" s="30" t="e">
        <f>+#REF!+#REF!+#REF!+#REF!+#REF!+ovi!C159+#REF!+ÖNK!C156</f>
        <v>#REF!</v>
      </c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hidden="1" outlineLevel="1">
      <c r="A157" s="27" t="s">
        <v>306</v>
      </c>
      <c r="B157" s="6" t="s">
        <v>307</v>
      </c>
      <c r="C157" s="30" t="e">
        <f>+#REF!+#REF!+#REF!+#REF!+#REF!+ovi!C160+#REF!+ÖNK!C157</f>
        <v>#REF!</v>
      </c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hidden="1" outlineLevel="1">
      <c r="A158" s="27" t="s">
        <v>308</v>
      </c>
      <c r="B158" s="6" t="s">
        <v>309</v>
      </c>
      <c r="C158" s="30" t="e">
        <f>+#REF!+#REF!+#REF!+#REF!+#REF!+ovi!C161+#REF!+ÖNK!C158</f>
        <v>#REF!</v>
      </c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outlineLevel="1">
      <c r="A159" s="27" t="s">
        <v>310</v>
      </c>
      <c r="B159" s="6" t="s">
        <v>311</v>
      </c>
      <c r="C159" s="30">
        <f>ovi!C162+ÖNK!C159</f>
        <v>0</v>
      </c>
      <c r="D159" s="30">
        <f>ovi!D162+ÖNK!D159</f>
        <v>51</v>
      </c>
      <c r="E159" s="30" t="e">
        <f>ovi!E162+ÖNK!#REF!</f>
        <v>#REF!</v>
      </c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hidden="1" outlineLevel="1">
      <c r="A160" s="27" t="s">
        <v>312</v>
      </c>
      <c r="B160" s="6" t="s">
        <v>313</v>
      </c>
      <c r="C160" s="30" t="e">
        <f>+#REF!+#REF!+#REF!+#REF!+#REF!+ovi!C163+#REF!+ÖNK!C160</f>
        <v>#REF!</v>
      </c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outlineLevel="1">
      <c r="A161" s="27" t="s">
        <v>314</v>
      </c>
      <c r="B161" s="6" t="s">
        <v>315</v>
      </c>
      <c r="C161" s="30">
        <f>ovi!C164+ÖNK!C161</f>
        <v>690</v>
      </c>
      <c r="D161" s="30">
        <f>ovi!D164+ÖNK!D161</f>
        <v>1722</v>
      </c>
      <c r="E161" s="30" t="e">
        <f>ovi!E164+ÖNK!#REF!</f>
        <v>#REF!</v>
      </c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ht="25.5" hidden="1" outlineLevel="1">
      <c r="A162" s="27" t="s">
        <v>316</v>
      </c>
      <c r="B162" s="6" t="s">
        <v>317</v>
      </c>
      <c r="C162" s="30" t="e">
        <f>+#REF!+#REF!+#REF!+#REF!+#REF!+ovi!C165+#REF!+ÖNK!C162</f>
        <v>#REF!</v>
      </c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hidden="1" outlineLevel="1">
      <c r="A163" s="27" t="s">
        <v>318</v>
      </c>
      <c r="B163" s="6" t="s">
        <v>319</v>
      </c>
      <c r="C163" s="30" t="e">
        <f>+#REF!+#REF!+#REF!+#REF!+#REF!+ovi!C166+#REF!+ÖNK!C163</f>
        <v>#REF!</v>
      </c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hidden="1" outlineLevel="1">
      <c r="A164" s="27" t="s">
        <v>320</v>
      </c>
      <c r="B164" s="6" t="s">
        <v>321</v>
      </c>
      <c r="C164" s="30" t="e">
        <f>+#REF!+#REF!+#REF!+#REF!+#REF!+ovi!C167+#REF!+ÖNK!C164</f>
        <v>#REF!</v>
      </c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hidden="1" outlineLevel="1">
      <c r="A165" s="27" t="s">
        <v>322</v>
      </c>
      <c r="B165" s="6" t="s">
        <v>323</v>
      </c>
      <c r="C165" s="30" t="e">
        <f>+#REF!+#REF!+#REF!+#REF!+#REF!+ovi!C168+#REF!+ÖNK!C165</f>
        <v>#REF!</v>
      </c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ht="25.5" outlineLevel="1">
      <c r="A166" s="27" t="s">
        <v>324</v>
      </c>
      <c r="B166" s="6" t="s">
        <v>325</v>
      </c>
      <c r="C166" s="30">
        <f>ovi!C169+ÖNK!C166</f>
        <v>0</v>
      </c>
      <c r="D166" s="30">
        <f>ovi!D169+ÖNK!D166</f>
        <v>129</v>
      </c>
      <c r="E166" s="30" t="e">
        <f>ovi!E169+ÖNK!#REF!</f>
        <v>#REF!</v>
      </c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ht="25.5" hidden="1" outlineLevel="1">
      <c r="A167" s="27" t="s">
        <v>326</v>
      </c>
      <c r="B167" s="6" t="s">
        <v>327</v>
      </c>
      <c r="C167" s="30" t="e">
        <f>+#REF!+#REF!+#REF!+#REF!+#REF!+ovi!C170+#REF!+ÖNK!C167</f>
        <v>#REF!</v>
      </c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s="13" customFormat="1" ht="22.5" customHeight="1" collapsed="1">
      <c r="A168" s="11" t="s">
        <v>328</v>
      </c>
      <c r="B168" s="12" t="s">
        <v>329</v>
      </c>
      <c r="C168" s="32">
        <f>C124+C134+C144</f>
        <v>960</v>
      </c>
      <c r="D168" s="32">
        <f>+D102+D103+D115+D116+D124+D134+D141+D144</f>
        <v>3724</v>
      </c>
      <c r="E168" s="32" t="e">
        <f>+E102+E103+E115+E116+E124+E134+E141+E144</f>
        <v>#REF!</v>
      </c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0"/>
      <c r="S168" s="30"/>
      <c r="T168" s="30"/>
    </row>
    <row r="169" spans="1:41" hidden="1" outlineLevel="1">
      <c r="A169" s="27" t="s">
        <v>330</v>
      </c>
      <c r="B169" s="6" t="s">
        <v>331</v>
      </c>
      <c r="C169" s="30" t="e">
        <f>+#REF!+#REF!+#REF!+#REF!+#REF!+ovi!C172+#REF!+ÖNK!C169</f>
        <v>#REF!</v>
      </c>
      <c r="D169" s="30" t="e">
        <f>+#REF!+#REF!+#REF!+#REF!+#REF!+ovi!D172+#REF!+ÖNK!D169</f>
        <v>#REF!</v>
      </c>
      <c r="E169" s="30" t="e">
        <f>+#REF!+#REF!+#REF!+#REF!+#REF!+ovi!E172+#REF!+ÖNK!#REF!</f>
        <v>#REF!</v>
      </c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hidden="1" outlineLevel="1">
      <c r="A170" s="27" t="s">
        <v>332</v>
      </c>
      <c r="B170" s="6" t="s">
        <v>333</v>
      </c>
      <c r="C170" s="30" t="e">
        <f>+#REF!+#REF!+#REF!+#REF!+#REF!+ovi!C173+#REF!+ÖNK!C170</f>
        <v>#REF!</v>
      </c>
      <c r="D170" s="30" t="e">
        <f>+#REF!+#REF!+#REF!+#REF!+#REF!+ovi!D173+#REF!+ÖNK!D170</f>
        <v>#REF!</v>
      </c>
      <c r="E170" s="30" t="e">
        <f>+#REF!+#REF!+#REF!+#REF!+#REF!+ovi!E173+#REF!+ÖNK!#REF!</f>
        <v>#REF!</v>
      </c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outlineLevel="1">
      <c r="A171" s="27" t="s">
        <v>334</v>
      </c>
      <c r="B171" s="6" t="s">
        <v>335</v>
      </c>
      <c r="C171" s="30">
        <f>ovi!C174+ÖNK!C171</f>
        <v>0</v>
      </c>
      <c r="D171" s="30">
        <v>3595</v>
      </c>
      <c r="E171" s="30">
        <v>3594</v>
      </c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</row>
    <row r="172" spans="1:41" ht="25.5" hidden="1" outlineLevel="1">
      <c r="A172" s="27" t="s">
        <v>336</v>
      </c>
      <c r="B172" s="6" t="s">
        <v>337</v>
      </c>
      <c r="C172" s="30" t="e">
        <f>+#REF!+#REF!+#REF!+#REF!+#REF!+ovi!C175+#REF!+ÖNK!C172</f>
        <v>#REF!</v>
      </c>
      <c r="D172" s="30" t="e">
        <f>+#REF!+#REF!+#REF!+#REF!+#REF!+ovi!D175+#REF!+ÖNK!D172</f>
        <v>#REF!</v>
      </c>
      <c r="E172" s="30" t="e">
        <f>+#REF!+#REF!+#REF!+#REF!+#REF!+ovi!E175+#REF!+ÖNK!#REF!</f>
        <v>#REF!</v>
      </c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ht="25.5" outlineLevel="1">
      <c r="A173" s="27" t="s">
        <v>338</v>
      </c>
      <c r="B173" s="6" t="s">
        <v>339</v>
      </c>
      <c r="C173" s="30">
        <f>ovi!C176+ÖNK!C173</f>
        <v>0</v>
      </c>
      <c r="D173" s="30">
        <v>269</v>
      </c>
      <c r="E173" s="30" t="e">
        <f>ovi!E176+ÖNK!#REF!</f>
        <v>#REF!</v>
      </c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hidden="1" outlineLevel="1">
      <c r="A174" s="27" t="s">
        <v>340</v>
      </c>
      <c r="B174" s="6" t="s">
        <v>341</v>
      </c>
      <c r="C174" s="30" t="e">
        <f>+#REF!+#REF!+#REF!+#REF!+#REF!+ovi!C177+#REF!+ÖNK!C174</f>
        <v>#REF!</v>
      </c>
      <c r="D174" s="30" t="e">
        <f>+#REF!+#REF!+#REF!+#REF!+#REF!+ovi!D177+#REF!+ÖNK!D174</f>
        <v>#REF!</v>
      </c>
      <c r="E174" s="30" t="e">
        <f>+#REF!+#REF!+#REF!+#REF!+#REF!+ovi!E177+#REF!+ÖNK!#REF!</f>
        <v>#REF!</v>
      </c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idden="1" outlineLevel="1">
      <c r="A175" s="27" t="s">
        <v>342</v>
      </c>
      <c r="B175" s="6" t="s">
        <v>343</v>
      </c>
      <c r="C175" s="30" t="e">
        <f>+#REF!+#REF!+#REF!+#REF!+#REF!+ovi!C178+#REF!+ÖNK!C175</f>
        <v>#REF!</v>
      </c>
      <c r="D175" s="30" t="e">
        <f>+#REF!+#REF!+#REF!+#REF!+#REF!+ovi!D178+#REF!+ÖNK!D175</f>
        <v>#REF!</v>
      </c>
      <c r="E175" s="30" t="e">
        <f>+#REF!+#REF!+#REF!+#REF!+#REF!+ovi!E178+#REF!+ÖNK!#REF!</f>
        <v>#REF!</v>
      </c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25.5" hidden="1" outlineLevel="1">
      <c r="A176" s="27" t="s">
        <v>344</v>
      </c>
      <c r="B176" s="6" t="s">
        <v>345</v>
      </c>
      <c r="C176" s="30" t="e">
        <f>+#REF!+#REF!+#REF!+#REF!+#REF!+ovi!C179+#REF!+ÖNK!C176</f>
        <v>#REF!</v>
      </c>
      <c r="D176" s="30" t="e">
        <f>+#REF!+#REF!+#REF!+#REF!+#REF!+ovi!D179+#REF!+ÖNK!D176</f>
        <v>#REF!</v>
      </c>
      <c r="E176" s="30" t="e">
        <f>+#REF!+#REF!+#REF!+#REF!+#REF!+ovi!E179+#REF!+ÖNK!#REF!</f>
        <v>#REF!</v>
      </c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idden="1" outlineLevel="1">
      <c r="A177" s="27" t="s">
        <v>346</v>
      </c>
      <c r="B177" s="6" t="s">
        <v>347</v>
      </c>
      <c r="C177" s="30" t="e">
        <f>+#REF!+#REF!+#REF!+#REF!+#REF!+ovi!C180+#REF!+ÖNK!C177</f>
        <v>#REF!</v>
      </c>
      <c r="D177" s="30" t="e">
        <f>+#REF!+#REF!+#REF!+#REF!+#REF!+ovi!D180+#REF!+ÖNK!D177</f>
        <v>#REF!</v>
      </c>
      <c r="E177" s="30" t="e">
        <f>+#REF!+#REF!+#REF!+#REF!+#REF!+ovi!E180+#REF!+ÖNK!#REF!</f>
        <v>#REF!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idden="1" outlineLevel="1">
      <c r="A178" s="27" t="s">
        <v>348</v>
      </c>
      <c r="B178" s="6" t="s">
        <v>349</v>
      </c>
      <c r="C178" s="30" t="e">
        <f>+#REF!+#REF!+#REF!+#REF!+#REF!+ovi!C181+#REF!+ÖNK!C178</f>
        <v>#REF!</v>
      </c>
      <c r="D178" s="30" t="e">
        <f>+#REF!+#REF!+#REF!+#REF!+#REF!+ovi!D181+#REF!+ÖNK!D178</f>
        <v>#REF!</v>
      </c>
      <c r="E178" s="30" t="e">
        <f>+#REF!+#REF!+#REF!+#REF!+#REF!+ovi!E181+#REF!+ÖNK!#REF!</f>
        <v>#REF!</v>
      </c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idden="1" outlineLevel="1">
      <c r="A179" s="27" t="s">
        <v>350</v>
      </c>
      <c r="B179" s="6" t="s">
        <v>351</v>
      </c>
      <c r="C179" s="30" t="e">
        <f>+#REF!+#REF!+#REF!+#REF!+#REF!+ovi!C182+#REF!+ÖNK!C179</f>
        <v>#REF!</v>
      </c>
      <c r="D179" s="30" t="e">
        <f>+#REF!+#REF!+#REF!+#REF!+#REF!+ovi!D182+#REF!+ÖNK!D179</f>
        <v>#REF!</v>
      </c>
      <c r="E179" s="30" t="e">
        <f>+#REF!+#REF!+#REF!+#REF!+#REF!+ovi!E182+#REF!+ÖNK!#REF!</f>
        <v>#REF!</v>
      </c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idden="1" outlineLevel="1">
      <c r="A180" s="27" t="s">
        <v>352</v>
      </c>
      <c r="B180" s="6" t="s">
        <v>353</v>
      </c>
      <c r="C180" s="30" t="e">
        <f>+#REF!+#REF!+#REF!+#REF!+#REF!+ovi!C183+#REF!+ÖNK!C180</f>
        <v>#REF!</v>
      </c>
      <c r="D180" s="30" t="e">
        <f>+#REF!+#REF!+#REF!+#REF!+#REF!+ovi!D183+#REF!+ÖNK!D180</f>
        <v>#REF!</v>
      </c>
      <c r="E180" s="30" t="e">
        <f>+#REF!+#REF!+#REF!+#REF!+#REF!+ovi!E183+#REF!+ÖNK!#REF!</f>
        <v>#REF!</v>
      </c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outlineLevel="1">
      <c r="A181" s="27" t="s">
        <v>354</v>
      </c>
      <c r="B181" s="6" t="s">
        <v>355</v>
      </c>
      <c r="C181" s="30">
        <f>ovi!C184+ÖNK!C181</f>
        <v>0</v>
      </c>
      <c r="D181" s="30">
        <f>ovi!D184+ÖNK!D181</f>
        <v>268</v>
      </c>
      <c r="E181" s="30" t="e">
        <f>ovi!E184+ÖNK!#REF!</f>
        <v>#REF!</v>
      </c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idden="1" outlineLevel="1">
      <c r="A182" s="27" t="s">
        <v>356</v>
      </c>
      <c r="B182" s="6" t="s">
        <v>357</v>
      </c>
      <c r="C182" s="30" t="e">
        <f>+#REF!+#REF!+#REF!+#REF!+#REF!+ovi!C185+#REF!+ÖNK!C182</f>
        <v>#REF!</v>
      </c>
      <c r="D182" s="30" t="e">
        <f>+#REF!+#REF!+#REF!+#REF!+#REF!+ovi!D185+#REF!+ÖNK!D182</f>
        <v>#REF!</v>
      </c>
      <c r="E182" s="30" t="e">
        <f>+#REF!+#REF!+#REF!+#REF!+#REF!+ovi!E185+#REF!+ÖNK!#REF!</f>
        <v>#REF!</v>
      </c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idden="1" outlineLevel="1">
      <c r="A183" s="27" t="s">
        <v>358</v>
      </c>
      <c r="B183" s="6" t="s">
        <v>359</v>
      </c>
      <c r="C183" s="30" t="e">
        <f>+#REF!+#REF!+#REF!+#REF!+#REF!+ovi!C186+#REF!+ÖNK!C183</f>
        <v>#REF!</v>
      </c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25.5" hidden="1" outlineLevel="1">
      <c r="A184" s="27" t="s">
        <v>360</v>
      </c>
      <c r="B184" s="6" t="s">
        <v>361</v>
      </c>
      <c r="C184" s="30" t="e">
        <f>+#REF!+#REF!+#REF!+#REF!+#REF!+ovi!C187+#REF!+ÖNK!C184</f>
        <v>#REF!</v>
      </c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idden="1" outlineLevel="1">
      <c r="A185" s="27" t="s">
        <v>366</v>
      </c>
      <c r="B185" s="6" t="s">
        <v>367</v>
      </c>
      <c r="C185" s="30" t="e">
        <f>+#REF!+#REF!+#REF!+#REF!+#REF!+ovi!C188+#REF!+ÖNK!C185</f>
        <v>#REF!</v>
      </c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idden="1" outlineLevel="1">
      <c r="A186" s="27" t="s">
        <v>368</v>
      </c>
      <c r="B186" s="6" t="s">
        <v>369</v>
      </c>
      <c r="C186" s="30" t="e">
        <f>+#REF!+#REF!+#REF!+#REF!+#REF!+ovi!C189+#REF!+ÖNK!C186</f>
        <v>#REF!</v>
      </c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25.5" hidden="1" outlineLevel="1">
      <c r="A187" s="27" t="s">
        <v>370</v>
      </c>
      <c r="B187" s="6" t="s">
        <v>371</v>
      </c>
      <c r="C187" s="30" t="e">
        <f>+#REF!+#REF!+#REF!+#REF!+#REF!+ovi!C190+#REF!+ÖNK!C187</f>
        <v>#REF!</v>
      </c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idden="1" outlineLevel="1">
      <c r="A188" s="27" t="s">
        <v>372</v>
      </c>
      <c r="B188" s="6" t="s">
        <v>373</v>
      </c>
      <c r="C188" s="30" t="e">
        <f>+#REF!+#REF!+#REF!+#REF!+#REF!+ovi!C191+#REF!+ÖNK!C188</f>
        <v>#REF!</v>
      </c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idden="1" outlineLevel="1">
      <c r="A189" s="27" t="s">
        <v>374</v>
      </c>
      <c r="B189" s="6" t="s">
        <v>375</v>
      </c>
      <c r="C189" s="30" t="e">
        <f>+#REF!+#REF!+#REF!+#REF!+#REF!+ovi!C192+#REF!+ÖNK!C189</f>
        <v>#REF!</v>
      </c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idden="1" outlineLevel="1">
      <c r="A190" s="27" t="s">
        <v>376</v>
      </c>
      <c r="B190" s="6" t="s">
        <v>377</v>
      </c>
      <c r="C190" s="30" t="e">
        <f>+#REF!+#REF!+#REF!+#REF!+#REF!+ovi!C193+#REF!+ÖNK!C190</f>
        <v>#REF!</v>
      </c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idden="1" outlineLevel="1">
      <c r="A191" s="27" t="s">
        <v>378</v>
      </c>
      <c r="B191" s="6" t="s">
        <v>379</v>
      </c>
      <c r="C191" s="30" t="e">
        <f>+#REF!+#REF!+#REF!+#REF!+#REF!+ovi!C194+#REF!+ÖNK!C191</f>
        <v>#REF!</v>
      </c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idden="1" outlineLevel="1">
      <c r="A192" s="27" t="s">
        <v>380</v>
      </c>
      <c r="B192" s="6" t="s">
        <v>381</v>
      </c>
      <c r="C192" s="30" t="e">
        <f>+#REF!+#REF!+#REF!+#REF!+#REF!+ovi!C195+#REF!+ÖNK!C192</f>
        <v>#REF!</v>
      </c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idden="1" outlineLevel="1">
      <c r="A193" s="27" t="s">
        <v>382</v>
      </c>
      <c r="B193" s="6" t="s">
        <v>383</v>
      </c>
      <c r="C193" s="30" t="e">
        <f>+#REF!+#REF!+#REF!+#REF!+#REF!+ovi!C196+#REF!+ÖNK!C193</f>
        <v>#REF!</v>
      </c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idden="1" outlineLevel="1">
      <c r="A194" s="27" t="s">
        <v>384</v>
      </c>
      <c r="B194" s="6" t="s">
        <v>385</v>
      </c>
      <c r="C194" s="30" t="e">
        <f>+#REF!+#REF!+#REF!+#REF!+#REF!+ovi!C197+#REF!+ÖNK!C194</f>
        <v>#REF!</v>
      </c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outlineLevel="1">
      <c r="A195" s="27" t="s">
        <v>386</v>
      </c>
      <c r="B195" s="6" t="s">
        <v>387</v>
      </c>
      <c r="C195" s="30">
        <f>ovi!C198+ÖNK!C195</f>
        <v>11760</v>
      </c>
      <c r="D195" s="30">
        <f>ovi!D198+ÖNK!D195</f>
        <v>8760</v>
      </c>
      <c r="E195" s="30" t="e">
        <f>ovi!E198+ÖNK!#REF!</f>
        <v>#REF!</v>
      </c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idden="1" outlineLevel="1">
      <c r="A196" s="27" t="s">
        <v>388</v>
      </c>
      <c r="B196" s="6" t="s">
        <v>389</v>
      </c>
      <c r="C196" s="30" t="e">
        <f>+#REF!+#REF!+#REF!+#REF!+#REF!+ovi!C199+#REF!+ÖNK!C196</f>
        <v>#REF!</v>
      </c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idden="1" outlineLevel="1">
      <c r="A197" s="27" t="s">
        <v>390</v>
      </c>
      <c r="B197" s="6" t="s">
        <v>391</v>
      </c>
      <c r="C197" s="30" t="e">
        <f>+#REF!+#REF!+#REF!+#REF!+#REF!+ovi!C200+#REF!+ÖNK!C197</f>
        <v>#REF!</v>
      </c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25.5" hidden="1" outlineLevel="1">
      <c r="A198" s="27" t="s">
        <v>392</v>
      </c>
      <c r="B198" s="6" t="s">
        <v>393</v>
      </c>
      <c r="C198" s="30" t="e">
        <f>+#REF!+#REF!+#REF!+#REF!+#REF!+ovi!C201+#REF!+ÖNK!C198</f>
        <v>#REF!</v>
      </c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idden="1" outlineLevel="1">
      <c r="A199" s="27" t="s">
        <v>394</v>
      </c>
      <c r="B199" s="6" t="s">
        <v>395</v>
      </c>
      <c r="C199" s="30" t="e">
        <f>+#REF!+#REF!+#REF!+#REF!+#REF!+ovi!C202+#REF!+ÖNK!C199</f>
        <v>#REF!</v>
      </c>
      <c r="D199" s="30" t="e">
        <f>+#REF!+#REF!+#REF!+#REF!+#REF!+ovi!D202+#REF!+ÖNK!D199</f>
        <v>#REF!</v>
      </c>
      <c r="E199" s="30" t="e">
        <f>+#REF!+#REF!+#REF!+#REF!+#REF!+ovi!E202+#REF!+ÖNK!#REF!</f>
        <v>#REF!</v>
      </c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idden="1" outlineLevel="1">
      <c r="A200" s="27" t="s">
        <v>396</v>
      </c>
      <c r="B200" s="6" t="s">
        <v>397</v>
      </c>
      <c r="C200" s="30" t="e">
        <f>+#REF!+#REF!+#REF!+#REF!+#REF!+ovi!C203+#REF!+ÖNK!C200</f>
        <v>#REF!</v>
      </c>
      <c r="D200" s="30" t="e">
        <f>+#REF!+#REF!+#REF!+#REF!+#REF!+ovi!D203+#REF!+ÖNK!D200</f>
        <v>#REF!</v>
      </c>
      <c r="E200" s="30" t="e">
        <f>+#REF!+#REF!+#REF!+#REF!+#REF!+ovi!E203+#REF!+ÖNK!#REF!</f>
        <v>#REF!</v>
      </c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idden="1" outlineLevel="1">
      <c r="A201" s="27" t="s">
        <v>398</v>
      </c>
      <c r="B201" s="6" t="s">
        <v>399</v>
      </c>
      <c r="C201" s="30" t="e">
        <f>+#REF!+#REF!+#REF!+#REF!+#REF!+ovi!C204+#REF!+ÖNK!C201</f>
        <v>#REF!</v>
      </c>
      <c r="D201" s="30" t="e">
        <f>+#REF!+#REF!+#REF!+#REF!+#REF!+ovi!D204+#REF!+ÖNK!D201</f>
        <v>#REF!</v>
      </c>
      <c r="E201" s="30" t="e">
        <f>+#REF!+#REF!+#REF!+#REF!+#REF!+ovi!E204+#REF!+ÖNK!#REF!</f>
        <v>#REF!</v>
      </c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outlineLevel="1">
      <c r="A202" s="27" t="s">
        <v>400</v>
      </c>
      <c r="B202" s="6" t="s">
        <v>401</v>
      </c>
      <c r="C202" s="30">
        <f>ovi!C205+ÖNK!C202</f>
        <v>11760</v>
      </c>
      <c r="D202" s="30">
        <f>ovi!D205+ÖNK!D202</f>
        <v>8710</v>
      </c>
      <c r="E202" s="30" t="e">
        <f>ovi!E205+ÖNK!#REF!</f>
        <v>#REF!</v>
      </c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outlineLevel="1">
      <c r="A203" s="27" t="s">
        <v>402</v>
      </c>
      <c r="B203" s="6" t="s">
        <v>403</v>
      </c>
      <c r="C203" s="30">
        <f>ovi!C206+ÖNK!C203</f>
        <v>0</v>
      </c>
      <c r="D203" s="30">
        <f>ovi!D206+ÖNK!D203</f>
        <v>50</v>
      </c>
      <c r="E203" s="30" t="e">
        <f>ovi!E206+ÖNK!#REF!</f>
        <v>#REF!</v>
      </c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idden="1" outlineLevel="1">
      <c r="A204" s="27" t="s">
        <v>404</v>
      </c>
      <c r="B204" s="6" t="s">
        <v>405</v>
      </c>
      <c r="C204" s="30" t="e">
        <f>+#REF!+#REF!+#REF!+#REF!+#REF!+ovi!C207+#REF!+ÖNK!C204</f>
        <v>#REF!</v>
      </c>
      <c r="D204" s="30" t="e">
        <f>+#REF!+#REF!+#REF!+#REF!+#REF!+ovi!D207+#REF!+ÖNK!D204</f>
        <v>#REF!</v>
      </c>
      <c r="E204" s="30" t="e">
        <f>+#REF!+#REF!+#REF!+#REF!+#REF!+ovi!E207+#REF!+ÖNK!#REF!</f>
        <v>#REF!</v>
      </c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idden="1" outlineLevel="1">
      <c r="A205" s="27" t="s">
        <v>406</v>
      </c>
      <c r="B205" s="6" t="s">
        <v>407</v>
      </c>
      <c r="C205" s="30" t="e">
        <f>+#REF!+#REF!+#REF!+#REF!+#REF!+ovi!C208+#REF!+ÖNK!C205</f>
        <v>#REF!</v>
      </c>
      <c r="D205" s="30" t="e">
        <f>+#REF!+#REF!+#REF!+#REF!+#REF!+ovi!D208+#REF!+ÖNK!D205</f>
        <v>#REF!</v>
      </c>
      <c r="E205" s="30" t="e">
        <f>+#REF!+#REF!+#REF!+#REF!+#REF!+ovi!E208+#REF!+ÖNK!#REF!</f>
        <v>#REF!</v>
      </c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25.5" hidden="1" outlineLevel="1">
      <c r="A206" s="27" t="s">
        <v>408</v>
      </c>
      <c r="B206" s="6" t="s">
        <v>409</v>
      </c>
      <c r="C206" s="30" t="e">
        <f>+#REF!+#REF!+#REF!+#REF!+#REF!+ovi!C209+#REF!+ÖNK!C206</f>
        <v>#REF!</v>
      </c>
      <c r="D206" s="30" t="e">
        <f>+#REF!+#REF!+#REF!+#REF!+#REF!+ovi!D209+#REF!+ÖNK!D206</f>
        <v>#REF!</v>
      </c>
      <c r="E206" s="30" t="e">
        <f>+#REF!+#REF!+#REF!+#REF!+#REF!+ovi!E209+#REF!+ÖNK!#REF!</f>
        <v>#REF!</v>
      </c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25.5" hidden="1" outlineLevel="1">
      <c r="A207" s="27" t="s">
        <v>410</v>
      </c>
      <c r="B207" s="6" t="s">
        <v>411</v>
      </c>
      <c r="C207" s="30" t="e">
        <f>+#REF!+#REF!+#REF!+#REF!+#REF!+ovi!C210+#REF!+ÖNK!C207</f>
        <v>#REF!</v>
      </c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25.5" hidden="1" outlineLevel="1">
      <c r="A208" s="27" t="s">
        <v>412</v>
      </c>
      <c r="B208" s="6" t="s">
        <v>413</v>
      </c>
      <c r="C208" s="30" t="e">
        <f>+#REF!+#REF!+#REF!+#REF!+#REF!+ovi!C211+#REF!+ÖNK!C208</f>
        <v>#REF!</v>
      </c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idden="1" outlineLevel="1">
      <c r="A209" s="27" t="s">
        <v>414</v>
      </c>
      <c r="B209" s="6" t="s">
        <v>424</v>
      </c>
      <c r="C209" s="30" t="e">
        <f>+#REF!+#REF!+#REF!+#REF!+#REF!+ovi!C212+#REF!+ÖNK!C209</f>
        <v>#REF!</v>
      </c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idden="1" outlineLevel="1">
      <c r="A210" s="27" t="s">
        <v>425</v>
      </c>
      <c r="B210" s="6" t="s">
        <v>527</v>
      </c>
      <c r="C210" s="30" t="e">
        <f>+#REF!+#REF!+#REF!+#REF!+#REF!+ovi!C213+#REF!+ÖNK!C210</f>
        <v>#REF!</v>
      </c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idden="1" outlineLevel="1">
      <c r="A211" s="27"/>
      <c r="B211" s="63" t="s">
        <v>528</v>
      </c>
      <c r="C211" s="30" t="e">
        <f>+#REF!+#REF!+#REF!+#REF!+#REF!+ovi!C214+#REF!+ÖNK!C211</f>
        <v>#REF!</v>
      </c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idden="1" outlineLevel="1">
      <c r="A212" s="27"/>
      <c r="B212" s="63" t="s">
        <v>529</v>
      </c>
      <c r="C212" s="30" t="e">
        <f>+#REF!+#REF!+#REF!+#REF!+#REF!+ovi!C215+#REF!+ÖNK!C212</f>
        <v>#REF!</v>
      </c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idden="1" outlineLevel="1">
      <c r="A213" s="27" t="s">
        <v>426</v>
      </c>
      <c r="B213" s="6" t="s">
        <v>427</v>
      </c>
      <c r="C213" s="30" t="e">
        <f>+#REF!+#REF!+#REF!+#REF!+#REF!+ovi!C216+#REF!+ÖNK!C213</f>
        <v>#REF!</v>
      </c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idden="1" outlineLevel="1">
      <c r="A214" s="27" t="s">
        <v>428</v>
      </c>
      <c r="B214" s="6" t="s">
        <v>429</v>
      </c>
      <c r="C214" s="30" t="e">
        <f>+#REF!+#REF!+#REF!+#REF!+#REF!+ovi!C217+#REF!+ÖNK!C214</f>
        <v>#REF!</v>
      </c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idden="1" outlineLevel="1">
      <c r="A215" s="27" t="s">
        <v>430</v>
      </c>
      <c r="B215" s="6" t="s">
        <v>431</v>
      </c>
      <c r="C215" s="30" t="e">
        <f>+#REF!+#REF!+#REF!+#REF!+#REF!+ovi!C218+#REF!+ÖNK!C215</f>
        <v>#REF!</v>
      </c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idden="1" outlineLevel="1">
      <c r="A216" s="27" t="s">
        <v>432</v>
      </c>
      <c r="B216" s="6" t="s">
        <v>433</v>
      </c>
      <c r="C216" s="30" t="e">
        <f>+#REF!+#REF!+#REF!+#REF!+#REF!+ovi!C219+#REF!+ÖNK!C216</f>
        <v>#REF!</v>
      </c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idden="1" outlineLevel="1">
      <c r="A217" s="27" t="s">
        <v>434</v>
      </c>
      <c r="B217" s="6" t="s">
        <v>435</v>
      </c>
      <c r="C217" s="30" t="e">
        <f>+#REF!+#REF!+#REF!+#REF!+#REF!+ovi!C220+#REF!+ÖNK!C217</f>
        <v>#REF!</v>
      </c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idden="1" outlineLevel="1">
      <c r="A218" s="27" t="s">
        <v>436</v>
      </c>
      <c r="B218" s="6" t="s">
        <v>437</v>
      </c>
      <c r="C218" s="30" t="e">
        <f>+#REF!+#REF!+#REF!+#REF!+#REF!+ovi!C221+#REF!+ÖNK!C218</f>
        <v>#REF!</v>
      </c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idden="1" outlineLevel="1">
      <c r="A219" s="27" t="s">
        <v>438</v>
      </c>
      <c r="B219" s="6" t="s">
        <v>439</v>
      </c>
      <c r="C219" s="30" t="e">
        <f>+#REF!+#REF!+#REF!+#REF!+#REF!+ovi!C222+#REF!+ÖNK!C219</f>
        <v>#REF!</v>
      </c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idden="1" outlineLevel="1">
      <c r="A220" s="27" t="s">
        <v>440</v>
      </c>
      <c r="B220" s="6" t="s">
        <v>441</v>
      </c>
      <c r="C220" s="30" t="e">
        <f>+#REF!+#REF!+#REF!+#REF!+#REF!+ovi!C223+#REF!+ÖNK!C220</f>
        <v>#REF!</v>
      </c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idden="1" outlineLevel="1">
      <c r="A221" s="27" t="s">
        <v>442</v>
      </c>
      <c r="B221" s="6" t="s">
        <v>443</v>
      </c>
      <c r="C221" s="30" t="e">
        <f>+#REF!+#REF!+#REF!+#REF!+#REF!+ovi!C224+#REF!+ÖNK!C221</f>
        <v>#REF!</v>
      </c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idden="1" outlineLevel="1">
      <c r="A222" s="27" t="s">
        <v>444</v>
      </c>
      <c r="B222" s="6" t="s">
        <v>445</v>
      </c>
      <c r="C222" s="30" t="e">
        <f>+#REF!+#REF!+#REF!+#REF!+#REF!+ovi!C225+#REF!+ÖNK!C222</f>
        <v>#REF!</v>
      </c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idden="1" outlineLevel="1">
      <c r="A223" s="27" t="s">
        <v>446</v>
      </c>
      <c r="B223" s="6" t="s">
        <v>447</v>
      </c>
      <c r="C223" s="30" t="e">
        <f>+#REF!+#REF!+#REF!+#REF!+#REF!+ovi!C226+#REF!+ÖNK!C223</f>
        <v>#REF!</v>
      </c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outlineLevel="1">
      <c r="A224" s="27">
        <v>174</v>
      </c>
      <c r="B224" s="6" t="s">
        <v>983</v>
      </c>
      <c r="C224" s="30">
        <f>ovi!C227+ÖNK!C224</f>
        <v>500</v>
      </c>
      <c r="D224" s="30">
        <f>ovi!D227+ÖNK!D224</f>
        <v>0</v>
      </c>
      <c r="E224" s="30" t="e">
        <f>ovi!E227+ÖNK!#REF!</f>
        <v>#REF!</v>
      </c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s="4" customFormat="1" outlineLevel="1">
      <c r="A225" s="7" t="s">
        <v>448</v>
      </c>
      <c r="B225" s="9" t="s">
        <v>449</v>
      </c>
      <c r="C225" s="30">
        <f>ovi!C228+ÖNK!C225</f>
        <v>3877</v>
      </c>
      <c r="D225" s="30">
        <f>ovi!D228+ÖNK!D225</f>
        <v>9912</v>
      </c>
      <c r="E225" s="30" t="e">
        <f>ovi!E228+ÖNK!#REF!</f>
        <v>#REF!</v>
      </c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</row>
    <row r="226" spans="1:41" hidden="1" outlineLevel="1">
      <c r="A226" s="27" t="s">
        <v>450</v>
      </c>
      <c r="B226" s="6" t="s">
        <v>451</v>
      </c>
      <c r="C226" s="30" t="e">
        <f>+#REF!+#REF!+#REF!+#REF!+#REF!+ovi!C228+#REF!+ÖNK!C226</f>
        <v>#REF!</v>
      </c>
      <c r="D226" s="30" t="e">
        <f>+#REF!+#REF!+#REF!+#REF!+#REF!+ovi!D228+#REF!+ÖNK!D226</f>
        <v>#REF!</v>
      </c>
      <c r="E226" s="30" t="e">
        <f>+#REF!+#REF!+#REF!+#REF!+#REF!+ovi!E228+#REF!+ÖNK!#REF!</f>
        <v>#REF!</v>
      </c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outlineLevel="1">
      <c r="A227" s="27" t="s">
        <v>452</v>
      </c>
      <c r="B227" s="6" t="s">
        <v>531</v>
      </c>
      <c r="C227" s="30">
        <f>ovi!C230+ÖNK!C227</f>
        <v>3302</v>
      </c>
      <c r="D227" s="30">
        <f>ovi!D230+ÖNK!D227</f>
        <v>9337</v>
      </c>
      <c r="E227" s="30" t="e">
        <f>ovi!E230+ÖNK!#REF!</f>
        <v>#REF!</v>
      </c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outlineLevel="1">
      <c r="A228" s="27" t="s">
        <v>454</v>
      </c>
      <c r="B228" s="6" t="s">
        <v>455</v>
      </c>
      <c r="C228" s="30">
        <f>ovi!C231+ÖNK!C228</f>
        <v>375</v>
      </c>
      <c r="D228" s="30">
        <f>ovi!D231+ÖNK!D228</f>
        <v>375</v>
      </c>
      <c r="E228" s="30" t="e">
        <f>ovi!E231+ÖNK!#REF!</f>
        <v>#REF!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outlineLevel="1">
      <c r="A229" s="27" t="s">
        <v>456</v>
      </c>
      <c r="B229" s="6" t="s">
        <v>526</v>
      </c>
      <c r="C229" s="30">
        <f>ovi!C232+ÖNK!C229</f>
        <v>200</v>
      </c>
      <c r="D229" s="30">
        <f>ovi!D232+ÖNK!D229</f>
        <v>200</v>
      </c>
      <c r="E229" s="30" t="e">
        <f>ovi!E232+ÖNK!#REF!</f>
        <v>#REF!</v>
      </c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idden="1" outlineLevel="1">
      <c r="A230" s="27" t="s">
        <v>457</v>
      </c>
      <c r="B230" s="6" t="s">
        <v>458</v>
      </c>
      <c r="C230" s="30" t="e">
        <f>+#REF!+#REF!+#REF!+#REF!+#REF!+ovi!C232+#REF!+ÖNK!C230</f>
        <v>#REF!</v>
      </c>
      <c r="D230" s="30" t="e">
        <f>+#REF!+#REF!+#REF!+#REF!+#REF!+ovi!D232+#REF!+ÖNK!D230</f>
        <v>#REF!</v>
      </c>
      <c r="E230" s="30" t="e">
        <f>+#REF!+#REF!+#REF!+#REF!+#REF!+ovi!E232+#REF!+ÖNK!#REF!</f>
        <v>#REF!</v>
      </c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idden="1" outlineLevel="1">
      <c r="A231" s="27" t="s">
        <v>459</v>
      </c>
      <c r="B231" s="6" t="s">
        <v>460</v>
      </c>
      <c r="C231" s="30" t="e">
        <f>+#REF!+#REF!+#REF!+#REF!+#REF!+ovi!C233+#REF!+ÖNK!C231</f>
        <v>#REF!</v>
      </c>
      <c r="D231" s="30" t="e">
        <f>+#REF!+#REF!+#REF!+#REF!+#REF!+ovi!D233+#REF!+ÖNK!D231</f>
        <v>#REF!</v>
      </c>
      <c r="E231" s="30" t="e">
        <f>+#REF!+#REF!+#REF!+#REF!+#REF!+ovi!E233+#REF!+ÖNK!#REF!</f>
        <v>#REF!</v>
      </c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idden="1" outlineLevel="1">
      <c r="A232" s="27" t="s">
        <v>461</v>
      </c>
      <c r="B232" s="6" t="s">
        <v>462</v>
      </c>
      <c r="C232" s="30" t="e">
        <f>+#REF!+#REF!+#REF!+#REF!+#REF!+ovi!C234+#REF!+ÖNK!C232</f>
        <v>#REF!</v>
      </c>
      <c r="D232" s="30" t="e">
        <f>+#REF!+#REF!+#REF!+#REF!+#REF!+ovi!D234+#REF!+ÖNK!D232</f>
        <v>#REF!</v>
      </c>
      <c r="E232" s="30" t="e">
        <f>+#REF!+#REF!+#REF!+#REF!+#REF!+ovi!E234+#REF!+ÖNK!#REF!</f>
        <v>#REF!</v>
      </c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idden="1" outlineLevel="1">
      <c r="A233" s="27" t="s">
        <v>463</v>
      </c>
      <c r="B233" s="6" t="s">
        <v>464</v>
      </c>
      <c r="C233" s="30" t="e">
        <f>+#REF!+#REF!+#REF!+#REF!+#REF!+ovi!C235+#REF!+ÖNK!C233</f>
        <v>#REF!</v>
      </c>
      <c r="D233" s="30" t="e">
        <f>+#REF!+#REF!+#REF!+#REF!+#REF!+ovi!D235+#REF!+ÖNK!D233</f>
        <v>#REF!</v>
      </c>
      <c r="E233" s="30" t="e">
        <f>+#REF!+#REF!+#REF!+#REF!+#REF!+ovi!E235+#REF!+ÖNK!#REF!</f>
        <v>#REF!</v>
      </c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idden="1" outlineLevel="1">
      <c r="A234" s="27" t="s">
        <v>465</v>
      </c>
      <c r="B234" s="6" t="s">
        <v>466</v>
      </c>
      <c r="C234" s="30" t="e">
        <f>+#REF!+#REF!+#REF!+#REF!+#REF!+ovi!C236+#REF!+ÖNK!C234</f>
        <v>#REF!</v>
      </c>
      <c r="D234" s="30" t="e">
        <f>+#REF!+#REF!+#REF!+#REF!+#REF!+ovi!D236+#REF!+ÖNK!D234</f>
        <v>#REF!</v>
      </c>
      <c r="E234" s="30" t="e">
        <f>+#REF!+#REF!+#REF!+#REF!+#REF!+ovi!E236+#REF!+ÖNK!#REF!</f>
        <v>#REF!</v>
      </c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idden="1" outlineLevel="1">
      <c r="A235" s="27" t="s">
        <v>467</v>
      </c>
      <c r="B235" s="6" t="s">
        <v>468</v>
      </c>
      <c r="C235" s="30" t="e">
        <f>+#REF!+#REF!+#REF!+#REF!+#REF!+ovi!C237+#REF!+ÖNK!C235</f>
        <v>#REF!</v>
      </c>
      <c r="D235" s="30" t="e">
        <f>+#REF!+#REF!+#REF!+#REF!+#REF!+ovi!D237+#REF!+ÖNK!D235</f>
        <v>#REF!</v>
      </c>
      <c r="E235" s="30" t="e">
        <f>+#REF!+#REF!+#REF!+#REF!+#REF!+ovi!E237+#REF!+ÖNK!#REF!</f>
        <v>#REF!</v>
      </c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idden="1" outlineLevel="1">
      <c r="A236" s="27" t="s">
        <v>469</v>
      </c>
      <c r="B236" s="6" t="s">
        <v>470</v>
      </c>
      <c r="C236" s="30" t="e">
        <f>+#REF!+#REF!+#REF!+#REF!+#REF!+ovi!C238+#REF!+ÖNK!C236</f>
        <v>#REF!</v>
      </c>
      <c r="D236" s="30" t="e">
        <f>+#REF!+#REF!+#REF!+#REF!+#REF!+ovi!D238+#REF!+ÖNK!D236</f>
        <v>#REF!</v>
      </c>
      <c r="E236" s="30" t="e">
        <f>+#REF!+#REF!+#REF!+#REF!+#REF!+ovi!E238+#REF!+ÖNK!#REF!</f>
        <v>#REF!</v>
      </c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outlineLevel="1">
      <c r="A237" s="27" t="s">
        <v>471</v>
      </c>
      <c r="B237" s="6" t="s">
        <v>472</v>
      </c>
      <c r="C237" s="30">
        <f>ovi!C240+ÖNK!C237</f>
        <v>2000</v>
      </c>
      <c r="D237" s="30">
        <v>9631</v>
      </c>
      <c r="E237" s="30">
        <v>0</v>
      </c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s="13" customFormat="1" ht="25.5">
      <c r="A238" s="11" t="s">
        <v>473</v>
      </c>
      <c r="B238" s="12" t="s">
        <v>474</v>
      </c>
      <c r="C238" s="32">
        <f>C195+C224+C225+C237</f>
        <v>18137</v>
      </c>
      <c r="D238" s="32">
        <f>D171+D173+D195+D225+D237</f>
        <v>32167</v>
      </c>
      <c r="E238" s="32" t="e">
        <f>E171+E173+E195+E225+E237</f>
        <v>#REF!</v>
      </c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0"/>
      <c r="T238" s="30"/>
    </row>
    <row r="239" spans="1:41">
      <c r="A239" s="27" t="s">
        <v>475</v>
      </c>
      <c r="B239" s="6" t="s">
        <v>476</v>
      </c>
      <c r="C239" s="30">
        <f>ovi!C241+ÖNK!C239</f>
        <v>0</v>
      </c>
      <c r="D239" s="30">
        <f>ovi!D241+ÖNK!D239</f>
        <v>0</v>
      </c>
      <c r="E239" s="30" t="e">
        <f>ovi!E241+ÖNK!#REF!</f>
        <v>#REF!</v>
      </c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>
      <c r="A240" s="27" t="s">
        <v>477</v>
      </c>
      <c r="B240" s="6" t="s">
        <v>478</v>
      </c>
      <c r="C240" s="30">
        <f>ovi!C242+ÖNK!C240</f>
        <v>0</v>
      </c>
      <c r="D240" s="30">
        <f>ovi!D242+ÖNK!D240</f>
        <v>0</v>
      </c>
      <c r="E240" s="30" t="e">
        <f>ovi!E242+ÖNK!#REF!</f>
        <v>#REF!</v>
      </c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idden="1">
      <c r="A241" s="27" t="s">
        <v>479</v>
      </c>
      <c r="B241" s="6" t="s">
        <v>480</v>
      </c>
      <c r="C241" s="30" t="e">
        <f>+#REF!+#REF!+#REF!+#REF!+#REF!+ovi!C243+#REF!+ÖNK!C241</f>
        <v>#REF!</v>
      </c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>
      <c r="A242" s="27" t="s">
        <v>481</v>
      </c>
      <c r="B242" s="6" t="s">
        <v>482</v>
      </c>
      <c r="C242" s="30">
        <f>ovi!C244+ÖNK!C242</f>
        <v>0</v>
      </c>
      <c r="D242" s="30">
        <f>ovi!D244+ÖNK!D242</f>
        <v>275</v>
      </c>
      <c r="E242" s="30" t="e">
        <f>ovi!E244+ÖNK!#REF!</f>
        <v>#REF!</v>
      </c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>
      <c r="A243" s="27" t="s">
        <v>483</v>
      </c>
      <c r="B243" s="6" t="s">
        <v>484</v>
      </c>
      <c r="C243" s="30">
        <f>ovi!C245+ÖNK!C243</f>
        <v>0</v>
      </c>
      <c r="D243" s="30">
        <f>ovi!D245+ÖNK!D243</f>
        <v>0</v>
      </c>
      <c r="E243" s="30" t="e">
        <f>ovi!E245+ÖNK!#REF!</f>
        <v>#REF!</v>
      </c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idden="1">
      <c r="A244" s="27" t="s">
        <v>485</v>
      </c>
      <c r="B244" s="6" t="s">
        <v>486</v>
      </c>
      <c r="C244" s="30" t="e">
        <f>+#REF!+#REF!+#REF!+#REF!+#REF!+ovi!C246+#REF!+ÖNK!C244</f>
        <v>#REF!</v>
      </c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idden="1">
      <c r="A245" s="27" t="s">
        <v>487</v>
      </c>
      <c r="B245" s="6" t="s">
        <v>537</v>
      </c>
      <c r="C245" s="30" t="e">
        <f>+#REF!+#REF!+#REF!+#REF!+#REF!+ovi!C247+#REF!+ÖNK!C245</f>
        <v>#REF!</v>
      </c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>
      <c r="A246" s="27" t="s">
        <v>538</v>
      </c>
      <c r="B246" s="6" t="s">
        <v>539</v>
      </c>
      <c r="C246" s="30">
        <f>ovi!C248+ÖNK!C246</f>
        <v>0</v>
      </c>
      <c r="D246" s="30">
        <f>ovi!D248+ÖNK!D246</f>
        <v>74</v>
      </c>
      <c r="E246" s="30" t="e">
        <f>ovi!E248+ÖNK!#REF!</f>
        <v>#REF!</v>
      </c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s="13" customFormat="1" ht="22.5" customHeight="1">
      <c r="A247" s="11" t="s">
        <v>540</v>
      </c>
      <c r="B247" s="12" t="s">
        <v>541</v>
      </c>
      <c r="C247" s="32">
        <f>C239+C240+C242+C243+C246</f>
        <v>0</v>
      </c>
      <c r="D247" s="32">
        <f>+D239+D240+D242+D243+D244+D245+D246</f>
        <v>349</v>
      </c>
      <c r="E247" s="32" t="e">
        <f>+E239+E240+E242+E243+E244+E245+E246</f>
        <v>#REF!</v>
      </c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0"/>
      <c r="T247" s="30"/>
    </row>
    <row r="248" spans="1:41">
      <c r="A248" s="27" t="s">
        <v>542</v>
      </c>
      <c r="B248" s="6" t="s">
        <v>543</v>
      </c>
      <c r="C248" s="30">
        <f>ovi!C250+ÖNK!C248</f>
        <v>0</v>
      </c>
      <c r="D248" s="30">
        <f>ovi!D250+ÖNK!D248</f>
        <v>1773</v>
      </c>
      <c r="E248" s="30" t="e">
        <f>ovi!E250+ÖNK!#REF!</f>
        <v>#REF!</v>
      </c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idden="1">
      <c r="A249" s="27" t="s">
        <v>544</v>
      </c>
      <c r="B249" s="6" t="s">
        <v>545</v>
      </c>
      <c r="C249" s="30" t="e">
        <f>+#REF!+#REF!+#REF!+#REF!+#REF!+ovi!C251+#REF!+ÖNK!C249</f>
        <v>#REF!</v>
      </c>
      <c r="D249" s="30" t="e">
        <f>+#REF!+#REF!+#REF!+#REF!+#REF!+ovi!D251+#REF!+ÖNK!D249</f>
        <v>#REF!</v>
      </c>
      <c r="E249" s="30" t="e">
        <f>+#REF!+#REF!+#REF!+#REF!+#REF!+ovi!E251+#REF!+ÖNK!#REF!</f>
        <v>#REF!</v>
      </c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>
      <c r="A250" s="27" t="s">
        <v>546</v>
      </c>
      <c r="B250" s="6" t="s">
        <v>547</v>
      </c>
      <c r="C250" s="30">
        <f>ovi!C252+ÖNK!C250</f>
        <v>0</v>
      </c>
      <c r="D250" s="30">
        <f>ovi!D252+ÖNK!D250</f>
        <v>0</v>
      </c>
      <c r="E250" s="30" t="e">
        <f>ovi!E252+ÖNK!#REF!</f>
        <v>#REF!</v>
      </c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>
      <c r="A251" s="27" t="s">
        <v>548</v>
      </c>
      <c r="B251" s="6" t="s">
        <v>549</v>
      </c>
      <c r="C251" s="30">
        <f>ovi!C253+ÖNK!C251</f>
        <v>0</v>
      </c>
      <c r="D251" s="30">
        <f>ovi!D253+ÖNK!D251</f>
        <v>479</v>
      </c>
      <c r="E251" s="30" t="e">
        <f>ovi!E253+ÖNK!#REF!</f>
        <v>#REF!</v>
      </c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s="13" customFormat="1" ht="22.5" customHeight="1" collapsed="1">
      <c r="A252" s="11" t="s">
        <v>550</v>
      </c>
      <c r="B252" s="12" t="s">
        <v>551</v>
      </c>
      <c r="C252" s="32">
        <f>C248+C250+C251</f>
        <v>0</v>
      </c>
      <c r="D252" s="32">
        <f t="shared" ref="D252:E252" si="5">D248+D250+D251</f>
        <v>2252</v>
      </c>
      <c r="E252" s="32" t="e">
        <f t="shared" si="5"/>
        <v>#REF!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0"/>
      <c r="T252" s="30"/>
    </row>
    <row r="253" spans="1:41" ht="25.5" hidden="1" outlineLevel="1">
      <c r="A253" s="27" t="s">
        <v>552</v>
      </c>
      <c r="B253" s="6" t="s">
        <v>553</v>
      </c>
      <c r="C253" s="30" t="e">
        <f>+#REF!+#REF!+#REF!+#REF!+#REF!+ovi!C255+#REF!+ÖNK!C253</f>
        <v>#REF!</v>
      </c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25.5" hidden="1" outlineLevel="1">
      <c r="A254" s="27" t="s">
        <v>554</v>
      </c>
      <c r="B254" s="6" t="s">
        <v>555</v>
      </c>
      <c r="C254" s="30" t="e">
        <f>+#REF!+#REF!+#REF!+#REF!+#REF!+ovi!C256+#REF!+ÖNK!C254</f>
        <v>#REF!</v>
      </c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idden="1" outlineLevel="1">
      <c r="A255" s="27" t="s">
        <v>556</v>
      </c>
      <c r="B255" s="6" t="s">
        <v>557</v>
      </c>
      <c r="C255" s="30" t="e">
        <f>+#REF!+#REF!+#REF!+#REF!+#REF!+ovi!C257+#REF!+ÖNK!C255</f>
        <v>#REF!</v>
      </c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idden="1" outlineLevel="1">
      <c r="A256" s="27" t="s">
        <v>558</v>
      </c>
      <c r="B256" s="6" t="s">
        <v>559</v>
      </c>
      <c r="C256" s="30" t="e">
        <f>+#REF!+#REF!+#REF!+#REF!+#REF!+ovi!C258+#REF!+ÖNK!C256</f>
        <v>#REF!</v>
      </c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25.5" hidden="1" outlineLevel="1">
      <c r="A257" s="27" t="s">
        <v>560</v>
      </c>
      <c r="B257" s="6" t="s">
        <v>564</v>
      </c>
      <c r="C257" s="30" t="e">
        <f>+#REF!+#REF!+#REF!+#REF!+#REF!+ovi!C259+#REF!+ÖNK!C257</f>
        <v>#REF!</v>
      </c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idden="1" outlineLevel="1">
      <c r="A258" s="27" t="s">
        <v>565</v>
      </c>
      <c r="B258" s="6" t="s">
        <v>566</v>
      </c>
      <c r="C258" s="30" t="e">
        <f>+#REF!+#REF!+#REF!+#REF!+#REF!+ovi!C260+#REF!+ÖNK!C258</f>
        <v>#REF!</v>
      </c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idden="1" outlineLevel="1">
      <c r="A259" s="27" t="s">
        <v>567</v>
      </c>
      <c r="B259" s="6" t="s">
        <v>568</v>
      </c>
      <c r="C259" s="30" t="e">
        <f>+#REF!+#REF!+#REF!+#REF!+#REF!+ovi!C261+#REF!+ÖNK!C259</f>
        <v>#REF!</v>
      </c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idden="1" outlineLevel="1">
      <c r="A260" s="27" t="s">
        <v>569</v>
      </c>
      <c r="B260" s="6" t="s">
        <v>570</v>
      </c>
      <c r="C260" s="30" t="e">
        <f>+#REF!+#REF!+#REF!+#REF!+#REF!+ovi!C262+#REF!+ÖNK!C260</f>
        <v>#REF!</v>
      </c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idden="1" outlineLevel="1">
      <c r="A261" s="27" t="s">
        <v>571</v>
      </c>
      <c r="B261" s="6" t="s">
        <v>572</v>
      </c>
      <c r="C261" s="30" t="e">
        <f>+#REF!+#REF!+#REF!+#REF!+#REF!+ovi!C263+#REF!+ÖNK!C261</f>
        <v>#REF!</v>
      </c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idden="1" outlineLevel="1">
      <c r="A262" s="27" t="s">
        <v>573</v>
      </c>
      <c r="B262" s="6" t="s">
        <v>574</v>
      </c>
      <c r="C262" s="30" t="e">
        <f>+#REF!+#REF!+#REF!+#REF!+#REF!+ovi!C264+#REF!+ÖNK!C262</f>
        <v>#REF!</v>
      </c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idden="1" outlineLevel="1">
      <c r="A263" s="27" t="s">
        <v>575</v>
      </c>
      <c r="B263" s="6" t="s">
        <v>576</v>
      </c>
      <c r="C263" s="30" t="e">
        <f>+#REF!+#REF!+#REF!+#REF!+#REF!+ovi!C265+#REF!+ÖNK!C263</f>
        <v>#REF!</v>
      </c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idden="1" outlineLevel="1">
      <c r="A264" s="27" t="s">
        <v>577</v>
      </c>
      <c r="B264" s="6" t="s">
        <v>581</v>
      </c>
      <c r="C264" s="30" t="e">
        <f>+#REF!+#REF!+#REF!+#REF!+#REF!+ovi!C266+#REF!+ÖNK!C264</f>
        <v>#REF!</v>
      </c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25.5" hidden="1" outlineLevel="1">
      <c r="A265" s="27" t="s">
        <v>582</v>
      </c>
      <c r="B265" s="6" t="s">
        <v>583</v>
      </c>
      <c r="C265" s="30" t="e">
        <f>+#REF!+#REF!+#REF!+#REF!+#REF!+ovi!C267+#REF!+ÖNK!C265</f>
        <v>#REF!</v>
      </c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idden="1" outlineLevel="1">
      <c r="A266" s="27" t="s">
        <v>584</v>
      </c>
      <c r="B266" s="6" t="s">
        <v>585</v>
      </c>
      <c r="C266" s="30" t="e">
        <f>+#REF!+#REF!+#REF!+#REF!+#REF!+ovi!C268+#REF!+ÖNK!C266</f>
        <v>#REF!</v>
      </c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idden="1" outlineLevel="1">
      <c r="A267" s="27" t="s">
        <v>586</v>
      </c>
      <c r="B267" s="6" t="s">
        <v>587</v>
      </c>
      <c r="C267" s="30" t="e">
        <f>+#REF!+#REF!+#REF!+#REF!+#REF!+ovi!C269+#REF!+ÖNK!C267</f>
        <v>#REF!</v>
      </c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25.5" hidden="1" outlineLevel="1">
      <c r="A268" s="27" t="s">
        <v>588</v>
      </c>
      <c r="B268" s="6" t="s">
        <v>589</v>
      </c>
      <c r="C268" s="30" t="e">
        <f>+#REF!+#REF!+#REF!+#REF!+#REF!+ovi!C270+#REF!+ÖNK!C268</f>
        <v>#REF!</v>
      </c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idden="1" outlineLevel="1">
      <c r="A269" s="27" t="s">
        <v>590</v>
      </c>
      <c r="B269" s="6" t="s">
        <v>591</v>
      </c>
      <c r="C269" s="30" t="e">
        <f>+#REF!+#REF!+#REF!+#REF!+#REF!+ovi!C271+#REF!+ÖNK!C269</f>
        <v>#REF!</v>
      </c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idden="1" outlineLevel="1">
      <c r="A270" s="27" t="s">
        <v>592</v>
      </c>
      <c r="B270" s="6" t="s">
        <v>593</v>
      </c>
      <c r="C270" s="30" t="e">
        <f>+#REF!+#REF!+#REF!+#REF!+#REF!+ovi!C272+#REF!+ÖNK!C270</f>
        <v>#REF!</v>
      </c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idden="1" outlineLevel="1">
      <c r="A271" s="27" t="s">
        <v>594</v>
      </c>
      <c r="B271" s="6" t="s">
        <v>595</v>
      </c>
      <c r="C271" s="30" t="e">
        <f>+#REF!+#REF!+#REF!+#REF!+#REF!+ovi!C273+#REF!+ÖNK!C271</f>
        <v>#REF!</v>
      </c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idden="1" outlineLevel="1">
      <c r="A272" s="27" t="s">
        <v>596</v>
      </c>
      <c r="B272" s="6" t="s">
        <v>597</v>
      </c>
      <c r="C272" s="30" t="e">
        <f>+#REF!+#REF!+#REF!+#REF!+#REF!+ovi!C274+#REF!+ÖNK!C272</f>
        <v>#REF!</v>
      </c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idden="1" outlineLevel="1">
      <c r="A273" s="27" t="s">
        <v>598</v>
      </c>
      <c r="B273" s="6" t="s">
        <v>599</v>
      </c>
      <c r="C273" s="30" t="e">
        <f>+#REF!+#REF!+#REF!+#REF!+#REF!+ovi!C275+#REF!+ÖNK!C273</f>
        <v>#REF!</v>
      </c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idden="1" outlineLevel="1">
      <c r="A274" s="27" t="s">
        <v>600</v>
      </c>
      <c r="B274" s="6" t="s">
        <v>601</v>
      </c>
      <c r="C274" s="30" t="e">
        <f>+#REF!+#REF!+#REF!+#REF!+#REF!+ovi!C276+#REF!+ÖNK!C274</f>
        <v>#REF!</v>
      </c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idden="1" outlineLevel="1">
      <c r="A275" s="27" t="s">
        <v>602</v>
      </c>
      <c r="B275" s="6" t="s">
        <v>603</v>
      </c>
      <c r="C275" s="30" t="e">
        <f>+#REF!+#REF!+#REF!+#REF!+#REF!+ovi!C277+#REF!+ÖNK!C275</f>
        <v>#REF!</v>
      </c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idden="1" outlineLevel="1">
      <c r="A276" s="27" t="s">
        <v>604</v>
      </c>
      <c r="B276" s="6" t="s">
        <v>605</v>
      </c>
      <c r="C276" s="30" t="e">
        <f>+#REF!+#REF!+#REF!+#REF!+#REF!+ovi!C278+#REF!+ÖNK!C276</f>
        <v>#REF!</v>
      </c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idden="1" outlineLevel="1">
      <c r="A277" s="27" t="s">
        <v>606</v>
      </c>
      <c r="B277" s="6" t="s">
        <v>607</v>
      </c>
      <c r="C277" s="30" t="e">
        <f>+#REF!+#REF!+#REF!+#REF!+#REF!+ovi!C279+#REF!+ÖNK!C277</f>
        <v>#REF!</v>
      </c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idden="1" outlineLevel="1">
      <c r="A278" s="27" t="s">
        <v>608</v>
      </c>
      <c r="B278" s="6" t="s">
        <v>609</v>
      </c>
      <c r="C278" s="30" t="e">
        <f>+#REF!+#REF!+#REF!+#REF!+#REF!+ovi!C280+#REF!+ÖNK!C278</f>
        <v>#REF!</v>
      </c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25.5" hidden="1" outlineLevel="1">
      <c r="A279" s="27" t="s">
        <v>610</v>
      </c>
      <c r="B279" s="6" t="s">
        <v>611</v>
      </c>
      <c r="C279" s="30" t="e">
        <f>+#REF!+#REF!+#REF!+#REF!+#REF!+ovi!C281+#REF!+ÖNK!C279</f>
        <v>#REF!</v>
      </c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idden="1" outlineLevel="1">
      <c r="A280" s="27" t="s">
        <v>612</v>
      </c>
      <c r="B280" s="6" t="s">
        <v>613</v>
      </c>
      <c r="C280" s="30" t="e">
        <f>+#REF!+#REF!+#REF!+#REF!+#REF!+ovi!C282+#REF!+ÖNK!C280</f>
        <v>#REF!</v>
      </c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idden="1" outlineLevel="1">
      <c r="A281" s="27" t="s">
        <v>614</v>
      </c>
      <c r="B281" s="6" t="s">
        <v>615</v>
      </c>
      <c r="C281" s="30" t="e">
        <f>+#REF!+#REF!+#REF!+#REF!+#REF!+ovi!C283+#REF!+ÖNK!C281</f>
        <v>#REF!</v>
      </c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idden="1" outlineLevel="1">
      <c r="A282" s="27" t="s">
        <v>616</v>
      </c>
      <c r="B282" s="6" t="s">
        <v>617</v>
      </c>
      <c r="C282" s="30" t="e">
        <f>+#REF!+#REF!+#REF!+#REF!+#REF!+ovi!C284+#REF!+ÖNK!C282</f>
        <v>#REF!</v>
      </c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idden="1" outlineLevel="1">
      <c r="A283" s="27" t="s">
        <v>618</v>
      </c>
      <c r="B283" s="6" t="s">
        <v>619</v>
      </c>
      <c r="C283" s="30" t="e">
        <f>+#REF!+#REF!+#REF!+#REF!+#REF!+ovi!C285+#REF!+ÖNK!C283</f>
        <v>#REF!</v>
      </c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idden="1" outlineLevel="1">
      <c r="A284" s="27" t="s">
        <v>620</v>
      </c>
      <c r="B284" s="6" t="s">
        <v>621</v>
      </c>
      <c r="C284" s="30" t="e">
        <f>+#REF!+#REF!+#REF!+#REF!+#REF!+ovi!C286+#REF!+ÖNK!C284</f>
        <v>#REF!</v>
      </c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idden="1" outlineLevel="1">
      <c r="A285" s="27" t="s">
        <v>622</v>
      </c>
      <c r="B285" s="6" t="s">
        <v>623</v>
      </c>
      <c r="C285" s="30" t="e">
        <f>+#REF!+#REF!+#REF!+#REF!+#REF!+ovi!C287+#REF!+ÖNK!C285</f>
        <v>#REF!</v>
      </c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idden="1" outlineLevel="1">
      <c r="A286" s="27" t="s">
        <v>624</v>
      </c>
      <c r="B286" s="6" t="s">
        <v>625</v>
      </c>
      <c r="C286" s="30" t="e">
        <f>+#REF!+#REF!+#REF!+#REF!+#REF!+ovi!C288+#REF!+ÖNK!C286</f>
        <v>#REF!</v>
      </c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25.5" hidden="1" outlineLevel="1">
      <c r="A287" s="27" t="s">
        <v>626</v>
      </c>
      <c r="B287" s="6" t="s">
        <v>627</v>
      </c>
      <c r="C287" s="30" t="e">
        <f>+#REF!+#REF!+#REF!+#REF!+#REF!+ovi!C289+#REF!+ÖNK!C287</f>
        <v>#REF!</v>
      </c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25.5" hidden="1" outlineLevel="1">
      <c r="A288" s="27" t="s">
        <v>628</v>
      </c>
      <c r="B288" s="6" t="s">
        <v>629</v>
      </c>
      <c r="C288" s="30" t="e">
        <f>+#REF!+#REF!+#REF!+#REF!+#REF!+ovi!C290+#REF!+ÖNK!C288</f>
        <v>#REF!</v>
      </c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25.5" hidden="1" outlineLevel="1">
      <c r="A289" s="27" t="s">
        <v>630</v>
      </c>
      <c r="B289" s="6" t="s">
        <v>631</v>
      </c>
      <c r="C289" s="30" t="e">
        <f>+#REF!+#REF!+#REF!+#REF!+#REF!+ovi!C291+#REF!+ÖNK!C289</f>
        <v>#REF!</v>
      </c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idden="1" outlineLevel="1">
      <c r="A290" s="27" t="s">
        <v>632</v>
      </c>
      <c r="B290" s="6" t="s">
        <v>633</v>
      </c>
      <c r="C290" s="30" t="e">
        <f>+#REF!+#REF!+#REF!+#REF!+#REF!+ovi!C292+#REF!+ÖNK!C290</f>
        <v>#REF!</v>
      </c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idden="1" outlineLevel="1">
      <c r="A291" s="27" t="s">
        <v>634</v>
      </c>
      <c r="B291" s="6" t="s">
        <v>635</v>
      </c>
      <c r="C291" s="30" t="e">
        <f>+#REF!+#REF!+#REF!+#REF!+#REF!+ovi!C293+#REF!+ÖNK!C291</f>
        <v>#REF!</v>
      </c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idden="1" outlineLevel="1">
      <c r="A292" s="27" t="s">
        <v>636</v>
      </c>
      <c r="B292" s="6" t="s">
        <v>637</v>
      </c>
      <c r="C292" s="30" t="e">
        <f>+#REF!+#REF!+#REF!+#REF!+#REF!+ovi!C294+#REF!+ÖNK!C292</f>
        <v>#REF!</v>
      </c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idden="1" outlineLevel="1">
      <c r="A293" s="27" t="s">
        <v>638</v>
      </c>
      <c r="B293" s="6" t="s">
        <v>639</v>
      </c>
      <c r="C293" s="30" t="e">
        <f>+#REF!+#REF!+#REF!+#REF!+#REF!+ovi!C295+#REF!+ÖNK!C293</f>
        <v>#REF!</v>
      </c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idden="1" outlineLevel="1">
      <c r="A294" s="27" t="s">
        <v>640</v>
      </c>
      <c r="B294" s="6" t="s">
        <v>641</v>
      </c>
      <c r="C294" s="30" t="e">
        <f>+#REF!+#REF!+#REF!+#REF!+#REF!+ovi!C296+#REF!+ÖNK!C294</f>
        <v>#REF!</v>
      </c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idden="1" outlineLevel="1">
      <c r="A295" s="27" t="s">
        <v>642</v>
      </c>
      <c r="B295" s="6" t="s">
        <v>643</v>
      </c>
      <c r="C295" s="30" t="e">
        <f>+#REF!+#REF!+#REF!+#REF!+#REF!+ovi!C297+#REF!+ÖNK!C295</f>
        <v>#REF!</v>
      </c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idden="1" outlineLevel="1">
      <c r="A296" s="27" t="s">
        <v>644</v>
      </c>
      <c r="B296" s="6" t="s">
        <v>645</v>
      </c>
      <c r="C296" s="30" t="e">
        <f>+#REF!+#REF!+#REF!+#REF!+#REF!+ovi!C298+#REF!+ÖNK!C296</f>
        <v>#REF!</v>
      </c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idden="1" outlineLevel="1">
      <c r="A297" s="27" t="s">
        <v>646</v>
      </c>
      <c r="B297" s="6" t="s">
        <v>647</v>
      </c>
      <c r="C297" s="30" t="e">
        <f>+#REF!+#REF!+#REF!+#REF!+#REF!+ovi!C299+#REF!+ÖNK!C297</f>
        <v>#REF!</v>
      </c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idden="1" outlineLevel="1">
      <c r="A298" s="27" t="s">
        <v>648</v>
      </c>
      <c r="B298" s="6" t="s">
        <v>649</v>
      </c>
      <c r="C298" s="30" t="e">
        <f>+#REF!+#REF!+#REF!+#REF!+#REF!+ovi!C300+#REF!+ÖNK!C298</f>
        <v>#REF!</v>
      </c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idden="1" outlineLevel="1">
      <c r="A299" s="27" t="s">
        <v>650</v>
      </c>
      <c r="B299" s="6" t="s">
        <v>651</v>
      </c>
      <c r="C299" s="30" t="e">
        <f>+#REF!+#REF!+#REF!+#REF!+#REF!+ovi!C301+#REF!+ÖNK!C299</f>
        <v>#REF!</v>
      </c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idden="1" outlineLevel="1">
      <c r="A300" s="27" t="s">
        <v>652</v>
      </c>
      <c r="B300" s="6" t="s">
        <v>653</v>
      </c>
      <c r="C300" s="30" t="e">
        <f>+#REF!+#REF!+#REF!+#REF!+#REF!+ovi!C302+#REF!+ÖNK!C300</f>
        <v>#REF!</v>
      </c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 hidden="1" outlineLevel="1">
      <c r="A301" s="27" t="s">
        <v>654</v>
      </c>
      <c r="B301" s="6" t="s">
        <v>655</v>
      </c>
      <c r="C301" s="30" t="e">
        <f>+#REF!+#REF!+#REF!+#REF!+#REF!+ovi!C303+#REF!+ÖNK!C301</f>
        <v>#REF!</v>
      </c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hidden="1" outlineLevel="1">
      <c r="A302" s="27" t="s">
        <v>656</v>
      </c>
      <c r="B302" s="6" t="s">
        <v>657</v>
      </c>
      <c r="C302" s="30" t="e">
        <f>+#REF!+#REF!+#REF!+#REF!+#REF!+ovi!C304+#REF!+ÖNK!C302</f>
        <v>#REF!</v>
      </c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 hidden="1" outlineLevel="1">
      <c r="A303" s="27" t="s">
        <v>658</v>
      </c>
      <c r="B303" s="6" t="s">
        <v>659</v>
      </c>
      <c r="C303" s="30" t="e">
        <f>+#REF!+#REF!+#REF!+#REF!+#REF!+ovi!C305+#REF!+ÖNK!C303</f>
        <v>#REF!</v>
      </c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 hidden="1" outlineLevel="1">
      <c r="A304" s="27" t="s">
        <v>660</v>
      </c>
      <c r="B304" s="6" t="s">
        <v>661</v>
      </c>
      <c r="C304" s="30" t="e">
        <f>+#REF!+#REF!+#REF!+#REF!+#REF!+ovi!C306+#REF!+ÖNK!C304</f>
        <v>#REF!</v>
      </c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hidden="1" outlineLevel="1">
      <c r="A305" s="27" t="s">
        <v>662</v>
      </c>
      <c r="B305" s="6" t="s">
        <v>663</v>
      </c>
      <c r="C305" s="30" t="e">
        <f>+#REF!+#REF!+#REF!+#REF!+#REF!+ovi!C307+#REF!+ÖNK!C305</f>
        <v>#REF!</v>
      </c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hidden="1" outlineLevel="1">
      <c r="A306" s="27" t="s">
        <v>664</v>
      </c>
      <c r="B306" s="6" t="s">
        <v>665</v>
      </c>
      <c r="C306" s="30" t="e">
        <f>+#REF!+#REF!+#REF!+#REF!+#REF!+ovi!C308+#REF!+ÖNK!C306</f>
        <v>#REF!</v>
      </c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hidden="1" outlineLevel="1">
      <c r="A307" s="27" t="s">
        <v>666</v>
      </c>
      <c r="B307" s="6" t="s">
        <v>667</v>
      </c>
      <c r="C307" s="30" t="e">
        <f>+#REF!+#REF!+#REF!+#REF!+#REF!+ovi!C309+#REF!+ÖNK!C307</f>
        <v>#REF!</v>
      </c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 hidden="1" outlineLevel="1">
      <c r="A308" s="27" t="s">
        <v>668</v>
      </c>
      <c r="B308" s="6" t="s">
        <v>669</v>
      </c>
      <c r="C308" s="30" t="e">
        <f>+#REF!+#REF!+#REF!+#REF!+#REF!+ovi!C310+#REF!+ÖNK!C308</f>
        <v>#REF!</v>
      </c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hidden="1" outlineLevel="1">
      <c r="A309" s="27" t="s">
        <v>670</v>
      </c>
      <c r="B309" s="6" t="s">
        <v>671</v>
      </c>
      <c r="C309" s="30" t="e">
        <f>+#REF!+#REF!+#REF!+#REF!+#REF!+ovi!C311+#REF!+ÖNK!C309</f>
        <v>#REF!</v>
      </c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idden="1" outlineLevel="1">
      <c r="A310" s="27" t="s">
        <v>672</v>
      </c>
      <c r="B310" s="6" t="s">
        <v>673</v>
      </c>
      <c r="C310" s="30" t="e">
        <f>+#REF!+#REF!+#REF!+#REF!+#REF!+ovi!C312+#REF!+ÖNK!C310</f>
        <v>#REF!</v>
      </c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hidden="1" outlineLevel="1">
      <c r="A311" s="27" t="s">
        <v>674</v>
      </c>
      <c r="B311" s="6" t="s">
        <v>675</v>
      </c>
      <c r="C311" s="30" t="e">
        <f>+#REF!+#REF!+#REF!+#REF!+#REF!+ovi!C313+#REF!+ÖNK!C311</f>
        <v>#REF!</v>
      </c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hidden="1" outlineLevel="1">
      <c r="A312" s="27" t="s">
        <v>676</v>
      </c>
      <c r="B312" s="6" t="s">
        <v>677</v>
      </c>
      <c r="C312" s="30" t="e">
        <f>+#REF!+#REF!+#REF!+#REF!+#REF!+ovi!C314+#REF!+ÖNK!C312</f>
        <v>#REF!</v>
      </c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hidden="1" outlineLevel="1">
      <c r="A313" s="27" t="s">
        <v>678</v>
      </c>
      <c r="B313" s="6" t="s">
        <v>679</v>
      </c>
      <c r="C313" s="30" t="e">
        <f>+#REF!+#REF!+#REF!+#REF!+#REF!+ovi!C315+#REF!+ÖNK!C313</f>
        <v>#REF!</v>
      </c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s="13" customFormat="1" ht="22.5" hidden="1" customHeight="1">
      <c r="A314" s="11" t="s">
        <v>680</v>
      </c>
      <c r="B314" s="12" t="s">
        <v>681</v>
      </c>
      <c r="C314" s="32" t="e">
        <f>+C253+C254+C265+C276+C287+C289+C301+C302</f>
        <v>#REF!</v>
      </c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0"/>
      <c r="T314" s="30"/>
    </row>
    <row r="315" spans="1:41" s="13" customFormat="1" ht="22.5" customHeight="1">
      <c r="A315" s="11">
        <v>277</v>
      </c>
      <c r="B315" s="12" t="s">
        <v>681</v>
      </c>
      <c r="C315" s="32">
        <v>0</v>
      </c>
      <c r="D315" s="32">
        <v>2</v>
      </c>
      <c r="E315" s="32">
        <v>2</v>
      </c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0"/>
      <c r="W315" s="30"/>
    </row>
    <row r="316" spans="1:41" s="16" customFormat="1" ht="22.5" customHeight="1">
      <c r="A316" s="14" t="s">
        <v>682</v>
      </c>
      <c r="B316" s="15" t="s">
        <v>683</v>
      </c>
      <c r="C316" s="33">
        <f>C22+C23+C101+C168+C238+C247+C252+C315</f>
        <v>67846</v>
      </c>
      <c r="D316" s="33">
        <f t="shared" ref="D316:E316" si="6">D22+D23+D101+D168+D238+D247+D252+D315</f>
        <v>98398</v>
      </c>
      <c r="E316" s="33" t="e">
        <f t="shared" si="6"/>
        <v>#REF!</v>
      </c>
      <c r="F316" s="33">
        <f>+D316-C316</f>
        <v>30552</v>
      </c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</row>
    <row r="317" spans="1:41">
      <c r="A317" s="27" t="s">
        <v>72</v>
      </c>
      <c r="B317" s="6" t="s">
        <v>684</v>
      </c>
      <c r="C317" s="30">
        <f>ovi!C318+ÖNK!C317</f>
        <v>9586</v>
      </c>
      <c r="D317" s="30">
        <f>ovi!D318+ÖNK!D317</f>
        <v>9671</v>
      </c>
      <c r="E317" s="30" t="e">
        <f>ovi!E318+ÖNK!#REF!</f>
        <v>#REF!</v>
      </c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>
      <c r="A318" s="27" t="s">
        <v>73</v>
      </c>
      <c r="B318" s="6" t="s">
        <v>685</v>
      </c>
      <c r="C318" s="30">
        <f>ovi!C319+ÖNK!C318</f>
        <v>8985</v>
      </c>
      <c r="D318" s="30">
        <f>ovi!D319+ÖNK!D318</f>
        <v>9010</v>
      </c>
      <c r="E318" s="30" t="e">
        <f>ovi!E319+ÖNK!#REF!</f>
        <v>#REF!</v>
      </c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ht="25.5">
      <c r="A319" s="27" t="s">
        <v>75</v>
      </c>
      <c r="B319" s="6" t="s">
        <v>686</v>
      </c>
      <c r="C319" s="30">
        <f>ovi!C320+ÖNK!C319</f>
        <v>8465</v>
      </c>
      <c r="D319" s="30">
        <f>ovi!D320+ÖNK!D319</f>
        <v>9159</v>
      </c>
      <c r="E319" s="30" t="e">
        <f>ovi!E320+ÖNK!#REF!</f>
        <v>#REF!</v>
      </c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>
      <c r="A320" s="27" t="s">
        <v>74</v>
      </c>
      <c r="B320" s="6" t="s">
        <v>687</v>
      </c>
      <c r="C320" s="30">
        <f>ovi!C321+ÖNK!C320</f>
        <v>1200</v>
      </c>
      <c r="D320" s="30">
        <f>ovi!D321+ÖNK!D320</f>
        <v>1200</v>
      </c>
      <c r="E320" s="30" t="e">
        <f>ovi!E321+ÖNK!#REF!</f>
        <v>#REF!</v>
      </c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>
      <c r="A321" s="27" t="s">
        <v>84</v>
      </c>
      <c r="B321" s="6" t="s">
        <v>688</v>
      </c>
      <c r="C321" s="30">
        <f>ovi!C322+ÖNK!C321</f>
        <v>0</v>
      </c>
      <c r="D321" s="30">
        <f>ovi!D322+ÖNK!D321</f>
        <v>10534</v>
      </c>
      <c r="E321" s="30" t="e">
        <f>ovi!E322+ÖNK!#REF!</f>
        <v>#REF!</v>
      </c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>
      <c r="A322" s="27" t="s">
        <v>86</v>
      </c>
      <c r="B322" s="6" t="s">
        <v>689</v>
      </c>
      <c r="C322" s="30">
        <f>ovi!C323+ÖNK!C322</f>
        <v>0</v>
      </c>
      <c r="D322" s="30">
        <f>ovi!D323+ÖNK!D322</f>
        <v>0</v>
      </c>
      <c r="E322" s="30" t="e">
        <f>ovi!E323+ÖNK!#REF!</f>
        <v>#REF!</v>
      </c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s="5" customFormat="1" ht="14.25" customHeight="1" collapsed="1">
      <c r="A323" s="10" t="s">
        <v>88</v>
      </c>
      <c r="B323" s="28" t="s">
        <v>690</v>
      </c>
      <c r="C323" s="34">
        <f>SUM(C317:C322)</f>
        <v>28236</v>
      </c>
      <c r="D323" s="34">
        <f>SUM(D317:D322)</f>
        <v>39574</v>
      </c>
      <c r="E323" s="34" t="e">
        <f>SUM(E317:E322)</f>
        <v>#REF!</v>
      </c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0"/>
      <c r="T323" s="30"/>
    </row>
    <row r="324" spans="1:41" hidden="1" outlineLevel="1">
      <c r="A324" s="27" t="s">
        <v>90</v>
      </c>
      <c r="B324" s="6" t="s">
        <v>691</v>
      </c>
      <c r="C324" s="30" t="e">
        <f>+#REF!+#REF!+#REF!+#REF!+#REF!+ovi!C325+#REF!+ÖNK!C324</f>
        <v>#REF!</v>
      </c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ht="25.5" hidden="1" outlineLevel="1">
      <c r="A325" s="27" t="s">
        <v>92</v>
      </c>
      <c r="B325" s="6" t="s">
        <v>692</v>
      </c>
      <c r="C325" s="30" t="e">
        <f>+#REF!+#REF!+#REF!+#REF!+#REF!+ovi!C326+#REF!+ÖNK!C325</f>
        <v>#REF!</v>
      </c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ht="25.5" hidden="1" outlineLevel="1">
      <c r="A326" s="27" t="s">
        <v>94</v>
      </c>
      <c r="B326" s="6" t="s">
        <v>693</v>
      </c>
      <c r="C326" s="30" t="e">
        <f>+#REF!+#REF!+#REF!+#REF!+#REF!+ovi!C327+#REF!+ÖNK!C326</f>
        <v>#REF!</v>
      </c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hidden="1" outlineLevel="1">
      <c r="A327" s="27" t="s">
        <v>96</v>
      </c>
      <c r="B327" s="6" t="s">
        <v>694</v>
      </c>
      <c r="C327" s="30" t="e">
        <f>+#REF!+#REF!+#REF!+#REF!+#REF!+ovi!C328+#REF!+ÖNK!C327</f>
        <v>#REF!</v>
      </c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hidden="1" outlineLevel="1">
      <c r="A328" s="27" t="s">
        <v>98</v>
      </c>
      <c r="B328" s="6" t="s">
        <v>695</v>
      </c>
      <c r="C328" s="30" t="e">
        <f>+#REF!+#REF!+#REF!+#REF!+#REF!+ovi!C329+#REF!+ÖNK!C328</f>
        <v>#REF!</v>
      </c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 ht="25.5" hidden="1" outlineLevel="1">
      <c r="A329" s="27" t="s">
        <v>100</v>
      </c>
      <c r="B329" s="6" t="s">
        <v>696</v>
      </c>
      <c r="C329" s="30" t="e">
        <f>+#REF!+#REF!+#REF!+#REF!+#REF!+ovi!C330+#REF!+ÖNK!C329</f>
        <v>#REF!</v>
      </c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hidden="1" outlineLevel="1">
      <c r="A330" s="27" t="s">
        <v>71</v>
      </c>
      <c r="B330" s="6" t="s">
        <v>697</v>
      </c>
      <c r="C330" s="30" t="e">
        <f>+#REF!+#REF!+#REF!+#REF!+#REF!+ovi!C331+#REF!+ÖNK!C330</f>
        <v>#REF!</v>
      </c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idden="1" outlineLevel="1">
      <c r="A331" s="27" t="s">
        <v>103</v>
      </c>
      <c r="B331" s="6" t="s">
        <v>698</v>
      </c>
      <c r="C331" s="30" t="e">
        <f>+#REF!+#REF!+#REF!+#REF!+#REF!+ovi!C332+#REF!+ÖNK!C331</f>
        <v>#REF!</v>
      </c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hidden="1" outlineLevel="1">
      <c r="A332" s="27" t="s">
        <v>105</v>
      </c>
      <c r="B332" s="6" t="s">
        <v>699</v>
      </c>
      <c r="C332" s="30" t="e">
        <f>+#REF!+#REF!+#REF!+#REF!+#REF!+ovi!C333+#REF!+ÖNK!C332</f>
        <v>#REF!</v>
      </c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 hidden="1" outlineLevel="1">
      <c r="A333" s="27" t="s">
        <v>107</v>
      </c>
      <c r="B333" s="6" t="s">
        <v>700</v>
      </c>
      <c r="C333" s="30" t="e">
        <f>+#REF!+#REF!+#REF!+#REF!+#REF!+ovi!C334+#REF!+ÖNK!C333</f>
        <v>#REF!</v>
      </c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 hidden="1" outlineLevel="1">
      <c r="A334" s="27" t="s">
        <v>109</v>
      </c>
      <c r="B334" s="6" t="s">
        <v>701</v>
      </c>
      <c r="C334" s="30" t="e">
        <f>+#REF!+#REF!+#REF!+#REF!+#REF!+ovi!C335+#REF!+ÖNK!C334</f>
        <v>#REF!</v>
      </c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hidden="1" outlineLevel="1">
      <c r="A335" s="27" t="s">
        <v>111</v>
      </c>
      <c r="B335" s="6" t="s">
        <v>702</v>
      </c>
      <c r="C335" s="30" t="e">
        <f>+#REF!+#REF!+#REF!+#REF!+#REF!+ovi!C336+#REF!+ÖNK!C335</f>
        <v>#REF!</v>
      </c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hidden="1" outlineLevel="1">
      <c r="A336" s="27" t="s">
        <v>113</v>
      </c>
      <c r="B336" s="6" t="s">
        <v>703</v>
      </c>
      <c r="C336" s="30" t="e">
        <f>+#REF!+#REF!+#REF!+#REF!+#REF!+ovi!C337+#REF!+ÖNK!C336</f>
        <v>#REF!</v>
      </c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 ht="25.5" hidden="1" outlineLevel="1">
      <c r="A337" s="27" t="s">
        <v>115</v>
      </c>
      <c r="B337" s="6" t="s">
        <v>704</v>
      </c>
      <c r="C337" s="30" t="e">
        <f>+#REF!+#REF!+#REF!+#REF!+#REF!+ovi!C338+#REF!+ÖNK!C337</f>
        <v>#REF!</v>
      </c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hidden="1" outlineLevel="1">
      <c r="A338" s="27" t="s">
        <v>117</v>
      </c>
      <c r="B338" s="6" t="s">
        <v>705</v>
      </c>
      <c r="C338" s="30" t="e">
        <f>+#REF!+#REF!+#REF!+#REF!+#REF!+ovi!C339+#REF!+ÖNK!C338</f>
        <v>#REF!</v>
      </c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idden="1" outlineLevel="1">
      <c r="A339" s="27" t="s">
        <v>119</v>
      </c>
      <c r="B339" s="6" t="s">
        <v>706</v>
      </c>
      <c r="C339" s="30" t="e">
        <f>+#REF!+#REF!+#REF!+#REF!+#REF!+ovi!C340+#REF!+ÖNK!C339</f>
        <v>#REF!</v>
      </c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25.5" hidden="1" outlineLevel="1">
      <c r="A340" s="27" t="s">
        <v>121</v>
      </c>
      <c r="B340" s="6" t="s">
        <v>707</v>
      </c>
      <c r="C340" s="30" t="e">
        <f>+#REF!+#REF!+#REF!+#REF!+#REF!+ovi!C341+#REF!+ÖNK!C340</f>
        <v>#REF!</v>
      </c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hidden="1" outlineLevel="1">
      <c r="A341" s="27" t="s">
        <v>123</v>
      </c>
      <c r="B341" s="6" t="s">
        <v>708</v>
      </c>
      <c r="C341" s="30" t="e">
        <f>+#REF!+#REF!+#REF!+#REF!+#REF!+ovi!C342+#REF!+ÖNK!C341</f>
        <v>#REF!</v>
      </c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 hidden="1" outlineLevel="1">
      <c r="A342" s="27" t="s">
        <v>125</v>
      </c>
      <c r="B342" s="6" t="s">
        <v>709</v>
      </c>
      <c r="C342" s="30" t="e">
        <f>+#REF!+#REF!+#REF!+#REF!+#REF!+ovi!C343+#REF!+ÖNK!C342</f>
        <v>#REF!</v>
      </c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hidden="1" outlineLevel="1">
      <c r="A343" s="27" t="s">
        <v>127</v>
      </c>
      <c r="B343" s="6" t="s">
        <v>710</v>
      </c>
      <c r="C343" s="30" t="e">
        <f>+#REF!+#REF!+#REF!+#REF!+#REF!+ovi!C344+#REF!+ÖNK!C343</f>
        <v>#REF!</v>
      </c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idden="1" outlineLevel="1">
      <c r="A344" s="27" t="s">
        <v>129</v>
      </c>
      <c r="B344" s="6" t="s">
        <v>711</v>
      </c>
      <c r="C344" s="30" t="e">
        <f>+#REF!+#REF!+#REF!+#REF!+#REF!+ovi!C345+#REF!+ÖNK!C344</f>
        <v>#REF!</v>
      </c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hidden="1" outlineLevel="1">
      <c r="A345" s="27" t="s">
        <v>131</v>
      </c>
      <c r="B345" s="6" t="s">
        <v>712</v>
      </c>
      <c r="C345" s="30" t="e">
        <f>+#REF!+#REF!+#REF!+#REF!+#REF!+ovi!C346+#REF!+ÖNK!C345</f>
        <v>#REF!</v>
      </c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hidden="1" outlineLevel="1">
      <c r="A346" s="27" t="s">
        <v>133</v>
      </c>
      <c r="B346" s="6" t="s">
        <v>713</v>
      </c>
      <c r="C346" s="30" t="e">
        <f>+#REF!+#REF!+#REF!+#REF!+#REF!+ovi!C347+#REF!+ÖNK!C346</f>
        <v>#REF!</v>
      </c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hidden="1" outlineLevel="1">
      <c r="A347" s="27" t="s">
        <v>135</v>
      </c>
      <c r="B347" s="6" t="s">
        <v>714</v>
      </c>
      <c r="C347" s="30" t="e">
        <f>+#REF!+#REF!+#REF!+#REF!+#REF!+ovi!C348+#REF!+ÖNK!C347</f>
        <v>#REF!</v>
      </c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outlineLevel="1">
      <c r="A348" s="27" t="s">
        <v>137</v>
      </c>
      <c r="B348" s="6" t="s">
        <v>715</v>
      </c>
      <c r="C348" s="30">
        <f>ovi!C349+ÖNK!C348</f>
        <v>0</v>
      </c>
      <c r="D348" s="30">
        <f>ovi!D349+ÖNK!D348</f>
        <v>7104</v>
      </c>
      <c r="E348" s="30" t="e">
        <f>ovi!E349+ÖNK!#REF!</f>
        <v>#REF!</v>
      </c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</row>
    <row r="349" spans="1:41" outlineLevel="1">
      <c r="A349" s="27" t="s">
        <v>139</v>
      </c>
      <c r="B349" s="6" t="s">
        <v>716</v>
      </c>
      <c r="C349" s="30">
        <f>ovi!C350+ÖNK!C349</f>
        <v>0</v>
      </c>
      <c r="D349" s="30">
        <f>ovi!D350+ÖNK!D349</f>
        <v>3953</v>
      </c>
      <c r="E349" s="30" t="e">
        <f>ovi!E350+ÖNK!#REF!</f>
        <v>#REF!</v>
      </c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outlineLevel="1">
      <c r="A350" s="27" t="s">
        <v>141</v>
      </c>
      <c r="B350" s="6" t="s">
        <v>717</v>
      </c>
      <c r="C350" s="30">
        <f>ovi!C351+ÖNK!C350</f>
        <v>0</v>
      </c>
      <c r="D350" s="30">
        <f>ovi!D351+ÖNK!D350</f>
        <v>0</v>
      </c>
      <c r="E350" s="30" t="e">
        <f>ovi!E351+ÖNK!#REF!</f>
        <v>#REF!</v>
      </c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ht="25.5" outlineLevel="1">
      <c r="A351" s="27" t="s">
        <v>143</v>
      </c>
      <c r="B351" s="6" t="s">
        <v>718</v>
      </c>
      <c r="C351" s="30">
        <f>ovi!C352+ÖNK!C351</f>
        <v>0</v>
      </c>
      <c r="D351" s="30">
        <f>ovi!D352+ÖNK!D351</f>
        <v>0</v>
      </c>
      <c r="E351" s="30" t="e">
        <f>ovi!E352+ÖNK!#REF!</f>
        <v>#REF!</v>
      </c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outlineLevel="1">
      <c r="A352" s="27" t="s">
        <v>145</v>
      </c>
      <c r="B352" s="6" t="s">
        <v>719</v>
      </c>
      <c r="C352" s="30">
        <f>ovi!C353+ÖNK!C352</f>
        <v>0</v>
      </c>
      <c r="D352" s="30">
        <f>ovi!D353+ÖNK!D352</f>
        <v>0</v>
      </c>
      <c r="E352" s="30" t="e">
        <f>ovi!E353+ÖNK!#REF!</f>
        <v>#REF!</v>
      </c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</row>
    <row r="353" spans="1:41" hidden="1" outlineLevel="1">
      <c r="A353" s="27" t="s">
        <v>148</v>
      </c>
      <c r="B353" s="6" t="s">
        <v>721</v>
      </c>
      <c r="C353" s="30" t="e">
        <f>+#REF!+#REF!+#REF!+#REF!+#REF!+ovi!C355+#REF!+ÖNK!C354</f>
        <v>#REF!</v>
      </c>
      <c r="D353" s="30" t="e">
        <f>+#REF!+#REF!+#REF!+#REF!+#REF!+ovi!D355+#REF!+ÖNK!D354</f>
        <v>#REF!</v>
      </c>
      <c r="E353" s="30" t="e">
        <f>+#REF!+#REF!+#REF!+#REF!+#REF!+ovi!E355+#REF!+ÖNK!#REF!</f>
        <v>#REF!</v>
      </c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hidden="1" outlineLevel="1">
      <c r="A354" s="27" t="s">
        <v>151</v>
      </c>
      <c r="B354" s="6" t="s">
        <v>723</v>
      </c>
      <c r="C354" s="30" t="e">
        <f>+#REF!+#REF!+#REF!+#REF!+#REF!+ovi!C357+#REF!+ÖNK!C356</f>
        <v>#REF!</v>
      </c>
      <c r="D354" s="30" t="e">
        <f>+#REF!+#REF!+#REF!+#REF!+#REF!+ovi!D357+#REF!+ÖNK!D356</f>
        <v>#REF!</v>
      </c>
      <c r="E354" s="30" t="e">
        <f>+#REF!+#REF!+#REF!+#REF!+#REF!+ovi!E357+#REF!+ÖNK!#REF!</f>
        <v>#REF!</v>
      </c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hidden="1" outlineLevel="1">
      <c r="A355" s="27" t="s">
        <v>153</v>
      </c>
      <c r="B355" s="6" t="s">
        <v>724</v>
      </c>
      <c r="C355" s="30" t="e">
        <f>+#REF!+#REF!+#REF!+#REF!+#REF!+ovi!C358+#REF!+ÖNK!C357</f>
        <v>#REF!</v>
      </c>
      <c r="D355" s="30" t="e">
        <f>+#REF!+#REF!+#REF!+#REF!+#REF!+ovi!D358+#REF!+ÖNK!D357</f>
        <v>#REF!</v>
      </c>
      <c r="E355" s="30" t="e">
        <f>+#REF!+#REF!+#REF!+#REF!+#REF!+ovi!E358+#REF!+ÖNK!#REF!</f>
        <v>#REF!</v>
      </c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idden="1" outlineLevel="1">
      <c r="A356" s="27" t="s">
        <v>155</v>
      </c>
      <c r="B356" s="6" t="s">
        <v>725</v>
      </c>
      <c r="C356" s="30" t="e">
        <f>+#REF!+#REF!+#REF!+#REF!+#REF!+ovi!C359+#REF!+ÖNK!C358</f>
        <v>#REF!</v>
      </c>
      <c r="D356" s="30" t="e">
        <f>+#REF!+#REF!+#REF!+#REF!+#REF!+ovi!D359+#REF!+ÖNK!D358</f>
        <v>#REF!</v>
      </c>
      <c r="E356" s="30" t="e">
        <f>+#REF!+#REF!+#REF!+#REF!+#REF!+ovi!E359+#REF!+ÖNK!#REF!</f>
        <v>#REF!</v>
      </c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s="25" customFormat="1" ht="22.5" customHeight="1">
      <c r="A357" s="23" t="s">
        <v>157</v>
      </c>
      <c r="B357" s="24" t="s">
        <v>726</v>
      </c>
      <c r="C357" s="35">
        <f>C323+C348</f>
        <v>28236</v>
      </c>
      <c r="D357" s="35">
        <f>+D323+D324+D325+D326+D337+D348</f>
        <v>46678</v>
      </c>
      <c r="E357" s="35" t="e">
        <f>+E323+E324+E325+E326+E337+E348</f>
        <v>#REF!</v>
      </c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</row>
    <row r="358" spans="1:41" ht="18" customHeight="1" outlineLevel="1">
      <c r="A358" s="27" t="s">
        <v>159</v>
      </c>
      <c r="B358" s="6" t="s">
        <v>727</v>
      </c>
      <c r="C358" s="30">
        <f>ovi!C361+ÖNK!C360</f>
        <v>0</v>
      </c>
      <c r="D358" s="30">
        <f>ovi!D361+ÖNK!D360</f>
        <v>2</v>
      </c>
      <c r="E358" s="30" t="e">
        <f>ovi!E361+ÖNK!#REF!</f>
        <v>#REF!</v>
      </c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ht="25.5" hidden="1" outlineLevel="1">
      <c r="A359" s="27" t="s">
        <v>161</v>
      </c>
      <c r="B359" s="6" t="s">
        <v>728</v>
      </c>
      <c r="C359" s="30" t="e">
        <f>+#REF!+#REF!+#REF!+#REF!+#REF!+ovi!C362+#REF!+ÖNK!C361</f>
        <v>#REF!</v>
      </c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ht="25.5" hidden="1" outlineLevel="1">
      <c r="A360" s="27" t="s">
        <v>163</v>
      </c>
      <c r="B360" s="6" t="s">
        <v>729</v>
      </c>
      <c r="C360" s="30" t="e">
        <f>+#REF!+#REF!+#REF!+#REF!+#REF!+ovi!C363+#REF!+ÖNK!C362</f>
        <v>#REF!</v>
      </c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hidden="1" outlineLevel="1">
      <c r="A361" s="27" t="s">
        <v>164</v>
      </c>
      <c r="B361" s="6" t="s">
        <v>730</v>
      </c>
      <c r="C361" s="30" t="e">
        <f>+#REF!+#REF!+#REF!+#REF!+#REF!+ovi!C364+#REF!+ÖNK!C363</f>
        <v>#REF!</v>
      </c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hidden="1" outlineLevel="1">
      <c r="A362" s="27" t="s">
        <v>166</v>
      </c>
      <c r="B362" s="6" t="s">
        <v>731</v>
      </c>
      <c r="C362" s="30" t="e">
        <f>+#REF!+#REF!+#REF!+#REF!+#REF!+ovi!C365+#REF!+ÖNK!C364</f>
        <v>#REF!</v>
      </c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ht="25.5" hidden="1" outlineLevel="1">
      <c r="A363" s="27" t="s">
        <v>168</v>
      </c>
      <c r="B363" s="6" t="s">
        <v>732</v>
      </c>
      <c r="C363" s="30" t="e">
        <f>+#REF!+#REF!+#REF!+#REF!+#REF!+ovi!C366+#REF!+ÖNK!C365</f>
        <v>#REF!</v>
      </c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idden="1" outlineLevel="1">
      <c r="A364" s="27" t="s">
        <v>170</v>
      </c>
      <c r="B364" s="6" t="s">
        <v>733</v>
      </c>
      <c r="C364" s="30" t="e">
        <f>+#REF!+#REF!+#REF!+#REF!+#REF!+ovi!C367+#REF!+ÖNK!C366</f>
        <v>#REF!</v>
      </c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idden="1" outlineLevel="1">
      <c r="A365" s="27" t="s">
        <v>172</v>
      </c>
      <c r="B365" s="6" t="s">
        <v>734</v>
      </c>
      <c r="C365" s="30" t="e">
        <f>+#REF!+#REF!+#REF!+#REF!+#REF!+ovi!C368+#REF!+ÖNK!C367</f>
        <v>#REF!</v>
      </c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hidden="1" outlineLevel="1">
      <c r="A366" s="27" t="s">
        <v>174</v>
      </c>
      <c r="B366" s="6" t="s">
        <v>735</v>
      </c>
      <c r="C366" s="30" t="e">
        <f>+#REF!+#REF!+#REF!+#REF!+#REF!+ovi!C369+#REF!+ÖNK!C368</f>
        <v>#REF!</v>
      </c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hidden="1" outlineLevel="1">
      <c r="A367" s="27" t="s">
        <v>176</v>
      </c>
      <c r="B367" s="6" t="s">
        <v>736</v>
      </c>
      <c r="C367" s="30" t="e">
        <f>+#REF!+#REF!+#REF!+#REF!+#REF!+ovi!C370+#REF!+ÖNK!C369</f>
        <v>#REF!</v>
      </c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idden="1" outlineLevel="1">
      <c r="A368" s="27" t="s">
        <v>178</v>
      </c>
      <c r="B368" s="6" t="s">
        <v>737</v>
      </c>
      <c r="C368" s="30" t="e">
        <f>+#REF!+#REF!+#REF!+#REF!+#REF!+ovi!C371+#REF!+ÖNK!C370</f>
        <v>#REF!</v>
      </c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hidden="1" outlineLevel="1">
      <c r="A369" s="27" t="s">
        <v>180</v>
      </c>
      <c r="B369" s="6" t="s">
        <v>738</v>
      </c>
      <c r="C369" s="30" t="e">
        <f>+#REF!+#REF!+#REF!+#REF!+#REF!+ovi!C372+#REF!+ÖNK!C371</f>
        <v>#REF!</v>
      </c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 hidden="1" outlineLevel="1">
      <c r="A370" s="27" t="s">
        <v>182</v>
      </c>
      <c r="B370" s="6" t="s">
        <v>739</v>
      </c>
      <c r="C370" s="30" t="e">
        <f>+#REF!+#REF!+#REF!+#REF!+#REF!+ovi!C373+#REF!+ÖNK!C372</f>
        <v>#REF!</v>
      </c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ht="25.5" hidden="1" outlineLevel="1">
      <c r="A371" s="27" t="s">
        <v>184</v>
      </c>
      <c r="B371" s="6" t="s">
        <v>740</v>
      </c>
      <c r="C371" s="30" t="e">
        <f>+#REF!+#REF!+#REF!+#REF!+#REF!+ovi!C374+#REF!+ÖNK!C373</f>
        <v>#REF!</v>
      </c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hidden="1" outlineLevel="1">
      <c r="A372" s="27" t="s">
        <v>186</v>
      </c>
      <c r="B372" s="6" t="s">
        <v>741</v>
      </c>
      <c r="C372" s="30" t="e">
        <f>+#REF!+#REF!+#REF!+#REF!+#REF!+ovi!C375+#REF!+ÖNK!C374</f>
        <v>#REF!</v>
      </c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idden="1" outlineLevel="1">
      <c r="A373" s="27" t="s">
        <v>188</v>
      </c>
      <c r="B373" s="6" t="s">
        <v>742</v>
      </c>
      <c r="C373" s="30" t="e">
        <f>+#REF!+#REF!+#REF!+#REF!+#REF!+ovi!C376+#REF!+ÖNK!C375</f>
        <v>#REF!</v>
      </c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ht="25.5" hidden="1" outlineLevel="1">
      <c r="A374" s="27" t="s">
        <v>190</v>
      </c>
      <c r="B374" s="6" t="s">
        <v>743</v>
      </c>
      <c r="C374" s="30" t="e">
        <f>+#REF!+#REF!+#REF!+#REF!+#REF!+ovi!C377+#REF!+ÖNK!C376</f>
        <v>#REF!</v>
      </c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 hidden="1" outlineLevel="1">
      <c r="A375" s="27" t="s">
        <v>192</v>
      </c>
      <c r="B375" s="6" t="s">
        <v>744</v>
      </c>
      <c r="C375" s="30" t="e">
        <f>+#REF!+#REF!+#REF!+#REF!+#REF!+ovi!C378+#REF!+ÖNK!C377</f>
        <v>#REF!</v>
      </c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hidden="1" outlineLevel="1">
      <c r="A376" s="27" t="s">
        <v>194</v>
      </c>
      <c r="B376" s="6" t="s">
        <v>745</v>
      </c>
      <c r="C376" s="30" t="e">
        <f>+#REF!+#REF!+#REF!+#REF!+#REF!+ovi!C379+#REF!+ÖNK!C378</f>
        <v>#REF!</v>
      </c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idden="1" outlineLevel="1">
      <c r="A377" s="27" t="s">
        <v>196</v>
      </c>
      <c r="B377" s="6" t="s">
        <v>746</v>
      </c>
      <c r="C377" s="30" t="e">
        <f>+#REF!+#REF!+#REF!+#REF!+#REF!+ovi!C380+#REF!+ÖNK!C379</f>
        <v>#REF!</v>
      </c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hidden="1" outlineLevel="1">
      <c r="A378" s="27" t="s">
        <v>198</v>
      </c>
      <c r="B378" s="6" t="s">
        <v>747</v>
      </c>
      <c r="C378" s="30" t="e">
        <f>+#REF!+#REF!+#REF!+#REF!+#REF!+ovi!C381+#REF!+ÖNK!C380</f>
        <v>#REF!</v>
      </c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idden="1" outlineLevel="1">
      <c r="A379" s="27" t="s">
        <v>200</v>
      </c>
      <c r="B379" s="6" t="s">
        <v>748</v>
      </c>
      <c r="C379" s="30" t="e">
        <f>+#REF!+#REF!+#REF!+#REF!+#REF!+ovi!C382+#REF!+ÖNK!C381</f>
        <v>#REF!</v>
      </c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hidden="1" outlineLevel="1">
      <c r="A380" s="27" t="s">
        <v>202</v>
      </c>
      <c r="B380" s="6" t="s">
        <v>749</v>
      </c>
      <c r="C380" s="30" t="e">
        <f>+#REF!+#REF!+#REF!+#REF!+#REF!+ovi!C383+#REF!+ÖNK!C382</f>
        <v>#REF!</v>
      </c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idden="1" outlineLevel="1">
      <c r="A381" s="27" t="s">
        <v>204</v>
      </c>
      <c r="B381" s="6" t="s">
        <v>750</v>
      </c>
      <c r="C381" s="30" t="e">
        <f>+#REF!+#REF!+#REF!+#REF!+#REF!+ovi!C384+#REF!+ÖNK!C383</f>
        <v>#REF!</v>
      </c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ht="25.5" outlineLevel="1">
      <c r="A382" s="27" t="s">
        <v>206</v>
      </c>
      <c r="B382" s="6" t="s">
        <v>751</v>
      </c>
      <c r="C382" s="30">
        <f>ovi!C385+ÖNK!C384</f>
        <v>0</v>
      </c>
      <c r="D382" s="30">
        <f>ovi!D385+ÖNK!D384</f>
        <v>0</v>
      </c>
      <c r="E382" s="30" t="e">
        <f>ovi!E385+ÖNK!#REF!</f>
        <v>#REF!</v>
      </c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outlineLevel="1">
      <c r="A383" s="27" t="s">
        <v>208</v>
      </c>
      <c r="B383" s="6" t="s">
        <v>752</v>
      </c>
      <c r="C383" s="30">
        <f>ovi!C386+ÖNK!C385</f>
        <v>0</v>
      </c>
      <c r="D383" s="30">
        <f>ovi!D386+ÖNK!D385</f>
        <v>0</v>
      </c>
      <c r="E383" s="30" t="e">
        <f>ovi!E386+ÖNK!#REF!</f>
        <v>#REF!</v>
      </c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 hidden="1" outlineLevel="1">
      <c r="A384" s="27" t="s">
        <v>210</v>
      </c>
      <c r="B384" s="6" t="s">
        <v>753</v>
      </c>
      <c r="C384" s="30" t="e">
        <f>+#REF!+#REF!+#REF!+#REF!+#REF!+ovi!C387+#REF!+ÖNK!C386</f>
        <v>#REF!</v>
      </c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ht="25.5" hidden="1" outlineLevel="1">
      <c r="A385" s="27" t="s">
        <v>212</v>
      </c>
      <c r="B385" s="6" t="s">
        <v>754</v>
      </c>
      <c r="C385" s="30" t="e">
        <f>+#REF!+#REF!+#REF!+#REF!+#REF!+ovi!C388+#REF!+ÖNK!C387</f>
        <v>#REF!</v>
      </c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hidden="1" outlineLevel="1">
      <c r="A386" s="27" t="s">
        <v>214</v>
      </c>
      <c r="B386" s="6" t="s">
        <v>755</v>
      </c>
      <c r="C386" s="30" t="e">
        <f>+#REF!+#REF!+#REF!+#REF!+#REF!+ovi!C389+#REF!+ÖNK!C388</f>
        <v>#REF!</v>
      </c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hidden="1" outlineLevel="1">
      <c r="A387" s="27" t="s">
        <v>216</v>
      </c>
      <c r="B387" s="6" t="s">
        <v>756</v>
      </c>
      <c r="C387" s="30" t="e">
        <f>+#REF!+#REF!+#REF!+#REF!+#REF!+ovi!C390+#REF!+ÖNK!C389</f>
        <v>#REF!</v>
      </c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 hidden="1" outlineLevel="1">
      <c r="A388" s="27" t="s">
        <v>218</v>
      </c>
      <c r="B388" s="6" t="s">
        <v>757</v>
      </c>
      <c r="C388" s="30" t="e">
        <f>+#REF!+#REF!+#REF!+#REF!+#REF!+ovi!C391+#REF!+ÖNK!C390</f>
        <v>#REF!</v>
      </c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hidden="1" outlineLevel="1">
      <c r="A389" s="27" t="s">
        <v>220</v>
      </c>
      <c r="B389" s="6" t="s">
        <v>758</v>
      </c>
      <c r="C389" s="30" t="e">
        <f>+#REF!+#REF!+#REF!+#REF!+#REF!+ovi!C392+#REF!+ÖNK!C391</f>
        <v>#REF!</v>
      </c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hidden="1" outlineLevel="1">
      <c r="A390" s="27" t="s">
        <v>222</v>
      </c>
      <c r="B390" s="6" t="s">
        <v>759</v>
      </c>
      <c r="C390" s="30" t="e">
        <f>+#REF!+#REF!+#REF!+#REF!+#REF!+ovi!C393+#REF!+ÖNK!C392</f>
        <v>#REF!</v>
      </c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hidden="1" outlineLevel="1">
      <c r="A391" s="27" t="s">
        <v>224</v>
      </c>
      <c r="B391" s="6" t="s">
        <v>760</v>
      </c>
      <c r="C391" s="30" t="e">
        <f>+#REF!+#REF!+#REF!+#REF!+#REF!+ovi!C394+#REF!+ÖNK!C393</f>
        <v>#REF!</v>
      </c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 hidden="1" outlineLevel="1">
      <c r="A392" s="27" t="s">
        <v>226</v>
      </c>
      <c r="B392" s="6" t="s">
        <v>761</v>
      </c>
      <c r="C392" s="30" t="e">
        <f>+#REF!+#REF!+#REF!+#REF!+#REF!+ovi!C395+#REF!+ÖNK!C394</f>
        <v>#REF!</v>
      </c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s="22" customFormat="1" ht="22.5" customHeight="1">
      <c r="A393" s="20" t="s">
        <v>228</v>
      </c>
      <c r="B393" s="21" t="s">
        <v>762</v>
      </c>
      <c r="C393" s="36">
        <v>0</v>
      </c>
      <c r="D393" s="36">
        <f>+D358+D359+D360+D371+D382</f>
        <v>2</v>
      </c>
      <c r="E393" s="36" t="e">
        <f>+E358+E359+E360+E371+E382</f>
        <v>#REF!</v>
      </c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</row>
    <row r="394" spans="1:41" hidden="1">
      <c r="A394" s="27" t="s">
        <v>230</v>
      </c>
      <c r="B394" s="6" t="s">
        <v>763</v>
      </c>
      <c r="C394" s="30" t="e">
        <f>+#REF!+#REF!+#REF!+#REF!+#REF!+ovi!C397+#REF!+ÖNK!C396</f>
        <v>#REF!</v>
      </c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hidden="1">
      <c r="A395" s="27" t="s">
        <v>232</v>
      </c>
      <c r="B395" s="6" t="s">
        <v>764</v>
      </c>
      <c r="C395" s="30" t="e">
        <f>+#REF!+#REF!+#REF!+#REF!+#REF!+ovi!C398+#REF!+ÖNK!C397</f>
        <v>#REF!</v>
      </c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 ht="25.5" hidden="1">
      <c r="A396" s="27" t="s">
        <v>234</v>
      </c>
      <c r="B396" s="6" t="s">
        <v>765</v>
      </c>
      <c r="C396" s="30" t="e">
        <f>+#REF!+#REF!+#REF!+#REF!+#REF!+ovi!C399+#REF!+ÖNK!C398</f>
        <v>#REF!</v>
      </c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idden="1">
      <c r="A397" s="27" t="s">
        <v>236</v>
      </c>
      <c r="B397" s="6" t="s">
        <v>766</v>
      </c>
      <c r="C397" s="30" t="e">
        <f>+#REF!+#REF!+#REF!+#REF!+#REF!+ovi!C400+#REF!+ÖNK!C399</f>
        <v>#REF!</v>
      </c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hidden="1">
      <c r="A398" s="27" t="s">
        <v>238</v>
      </c>
      <c r="B398" s="6" t="s">
        <v>767</v>
      </c>
      <c r="C398" s="30" t="e">
        <f>+#REF!+#REF!+#REF!+#REF!+#REF!+ovi!C401+#REF!+ÖNK!C400</f>
        <v>#REF!</v>
      </c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hidden="1">
      <c r="A399" s="27" t="s">
        <v>240</v>
      </c>
      <c r="B399" s="6" t="s">
        <v>768</v>
      </c>
      <c r="C399" s="30" t="e">
        <f>+#REF!+#REF!+#REF!+#REF!+#REF!+ovi!C402+#REF!+ÖNK!C401</f>
        <v>#REF!</v>
      </c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 hidden="1">
      <c r="A400" s="27" t="s">
        <v>242</v>
      </c>
      <c r="B400" s="6" t="s">
        <v>769</v>
      </c>
      <c r="C400" s="30" t="e">
        <f>+#REF!+#REF!+#REF!+#REF!+#REF!+ovi!C403+#REF!+ÖNK!C402</f>
        <v>#REF!</v>
      </c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hidden="1">
      <c r="A401" s="27" t="s">
        <v>244</v>
      </c>
      <c r="B401" s="6" t="s">
        <v>770</v>
      </c>
      <c r="C401" s="30" t="e">
        <f>+#REF!+#REF!+#REF!+#REF!+#REF!+ovi!C404+#REF!+ÖNK!C403</f>
        <v>#REF!</v>
      </c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hidden="1">
      <c r="A402" s="27" t="s">
        <v>246</v>
      </c>
      <c r="B402" s="6" t="s">
        <v>771</v>
      </c>
      <c r="C402" s="30" t="e">
        <f>+#REF!+#REF!+#REF!+#REF!+#REF!+ovi!C405+#REF!+ÖNK!C404</f>
        <v>#REF!</v>
      </c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 hidden="1">
      <c r="A403" s="27" t="s">
        <v>248</v>
      </c>
      <c r="B403" s="6" t="s">
        <v>772</v>
      </c>
      <c r="C403" s="30" t="e">
        <f>+#REF!+#REF!+#REF!+#REF!+#REF!+ovi!C406+#REF!+ÖNK!C405</f>
        <v>#REF!</v>
      </c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 hidden="1">
      <c r="A404" s="27" t="s">
        <v>250</v>
      </c>
      <c r="B404" s="6" t="s">
        <v>773</v>
      </c>
      <c r="C404" s="30" t="e">
        <f>+#REF!+#REF!+#REF!+#REF!+#REF!+ovi!C407+#REF!+ÖNK!C406</f>
        <v>#REF!</v>
      </c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hidden="1">
      <c r="A405" s="27" t="s">
        <v>252</v>
      </c>
      <c r="B405" s="6" t="s">
        <v>774</v>
      </c>
      <c r="C405" s="30" t="e">
        <f>+#REF!+#REF!+#REF!+#REF!+#REF!+ovi!C408+#REF!+ÖNK!C407</f>
        <v>#REF!</v>
      </c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hidden="1">
      <c r="A406" s="27" t="s">
        <v>254</v>
      </c>
      <c r="B406" s="6" t="s">
        <v>775</v>
      </c>
      <c r="C406" s="30" t="e">
        <f>+#REF!+#REF!+#REF!+#REF!+#REF!+ovi!C409+#REF!+ÖNK!C408</f>
        <v>#REF!</v>
      </c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ht="15.75" hidden="1" customHeight="1">
      <c r="A407" s="7" t="s">
        <v>256</v>
      </c>
      <c r="B407" s="9" t="s">
        <v>776</v>
      </c>
      <c r="C407" s="31" t="e">
        <f>+C394+C398</f>
        <v>#REF!</v>
      </c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 s="4" customFormat="1" ht="18" hidden="1" customHeight="1">
      <c r="A408" s="7" t="s">
        <v>258</v>
      </c>
      <c r="B408" s="9" t="s">
        <v>777</v>
      </c>
      <c r="C408" s="31" t="e">
        <f>SUM(C409:C417)</f>
        <v>#REF!</v>
      </c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</row>
    <row r="409" spans="1:41" hidden="1">
      <c r="A409" s="27" t="s">
        <v>260</v>
      </c>
      <c r="B409" s="6" t="s">
        <v>778</v>
      </c>
      <c r="C409" s="30" t="e">
        <f>+#REF!+#REF!+#REF!+#REF!+#REF!+ovi!C412+#REF!+ÖNK!C411</f>
        <v>#REF!</v>
      </c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ht="25.5" hidden="1">
      <c r="A410" s="27" t="s">
        <v>262</v>
      </c>
      <c r="B410" s="6" t="s">
        <v>779</v>
      </c>
      <c r="C410" s="30" t="e">
        <f>+#REF!+#REF!+#REF!+#REF!+#REF!+ovi!C413+#REF!+ÖNK!C412</f>
        <v>#REF!</v>
      </c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 hidden="1">
      <c r="A411" s="27" t="s">
        <v>264</v>
      </c>
      <c r="B411" s="6" t="s">
        <v>780</v>
      </c>
      <c r="C411" s="30" t="e">
        <f>+#REF!+#REF!+#REF!+#REF!+#REF!+ovi!C414+#REF!+ÖNK!C413</f>
        <v>#REF!</v>
      </c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hidden="1">
      <c r="A412" s="27" t="s">
        <v>266</v>
      </c>
      <c r="B412" s="6" t="s">
        <v>781</v>
      </c>
      <c r="C412" s="30" t="e">
        <f>+#REF!+#REF!+#REF!+#REF!+#REF!+ovi!C415+#REF!+ÖNK!C414</f>
        <v>#REF!</v>
      </c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hidden="1">
      <c r="A413" s="27" t="s">
        <v>268</v>
      </c>
      <c r="B413" s="6" t="s">
        <v>782</v>
      </c>
      <c r="C413" s="30" t="e">
        <f>+#REF!+#REF!+#REF!+#REF!+#REF!+ovi!C416+#REF!+ÖNK!C415</f>
        <v>#REF!</v>
      </c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hidden="1">
      <c r="A414" s="27" t="s">
        <v>270</v>
      </c>
      <c r="B414" s="6" t="s">
        <v>783</v>
      </c>
      <c r="C414" s="30" t="e">
        <f>+#REF!+#REF!+#REF!+#REF!+#REF!+ovi!C417+#REF!+ÖNK!C416</f>
        <v>#REF!</v>
      </c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hidden="1">
      <c r="A415" s="27" t="s">
        <v>272</v>
      </c>
      <c r="B415" s="6" t="s">
        <v>784</v>
      </c>
      <c r="C415" s="30" t="e">
        <f>+#REF!+#REF!+#REF!+#REF!+#REF!+ovi!C418+#REF!+ÖNK!C417</f>
        <v>#REF!</v>
      </c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 hidden="1">
      <c r="A416" s="27" t="s">
        <v>274</v>
      </c>
      <c r="B416" s="6" t="s">
        <v>785</v>
      </c>
      <c r="C416" s="30" t="e">
        <f>+#REF!+#REF!+#REF!+#REF!+#REF!+ovi!C419+#REF!+ÖNK!C418</f>
        <v>#REF!</v>
      </c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hidden="1">
      <c r="A417" s="27" t="s">
        <v>276</v>
      </c>
      <c r="B417" s="6" t="s">
        <v>786</v>
      </c>
      <c r="C417" s="30" t="e">
        <f>+#REF!+#REF!+#REF!+#REF!+#REF!+ovi!C420+#REF!+ÖNK!C419</f>
        <v>#REF!</v>
      </c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s="4" customFormat="1" ht="15.75" hidden="1" customHeight="1">
      <c r="A418" s="7" t="s">
        <v>278</v>
      </c>
      <c r="B418" s="9" t="s">
        <v>787</v>
      </c>
      <c r="C418" s="31" t="e">
        <f>SUM(C419:C422)</f>
        <v>#REF!</v>
      </c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</row>
    <row r="419" spans="1:41" hidden="1">
      <c r="A419" s="27" t="s">
        <v>280</v>
      </c>
      <c r="B419" s="6" t="s">
        <v>788</v>
      </c>
      <c r="C419" s="30" t="e">
        <f>+#REF!+#REF!+#REF!+#REF!+#REF!+ovi!C422+#REF!+ÖNK!C421</f>
        <v>#REF!</v>
      </c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hidden="1">
      <c r="A420" s="27" t="s">
        <v>282</v>
      </c>
      <c r="B420" s="6" t="s">
        <v>789</v>
      </c>
      <c r="C420" s="30" t="e">
        <f>+#REF!+#REF!+#REF!+#REF!+#REF!+ovi!C423+#REF!+ÖNK!C422</f>
        <v>#REF!</v>
      </c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 hidden="1">
      <c r="A421" s="27" t="s">
        <v>284</v>
      </c>
      <c r="B421" s="6" t="s">
        <v>790</v>
      </c>
      <c r="C421" s="30" t="e">
        <f>+#REF!+#REF!+#REF!+#REF!+#REF!+ovi!C424+#REF!+ÖNK!C423</f>
        <v>#REF!</v>
      </c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hidden="1">
      <c r="A422" s="27" t="s">
        <v>286</v>
      </c>
      <c r="B422" s="6" t="s">
        <v>791</v>
      </c>
      <c r="C422" s="30" t="e">
        <f>+#REF!+#REF!+#REF!+#REF!+#REF!+ovi!C425+#REF!+ÖNK!C424</f>
        <v>#REF!</v>
      </c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s="4" customFormat="1" ht="15.75" customHeight="1">
      <c r="A423" s="7" t="s">
        <v>288</v>
      </c>
      <c r="B423" s="9" t="s">
        <v>792</v>
      </c>
      <c r="C423" s="31">
        <f>C427+C424</f>
        <v>14600</v>
      </c>
      <c r="D423" s="31">
        <f t="shared" ref="D423:E423" si="7">D427+D424</f>
        <v>15140</v>
      </c>
      <c r="E423" s="31" t="e">
        <f t="shared" si="7"/>
        <v>#REF!</v>
      </c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</row>
    <row r="424" spans="1:41">
      <c r="A424" s="27" t="s">
        <v>290</v>
      </c>
      <c r="B424" s="6" t="s">
        <v>793</v>
      </c>
      <c r="C424" s="30">
        <f>ovi!C427+ÖNK!C426</f>
        <v>7600</v>
      </c>
      <c r="D424" s="30">
        <f>ovi!D427+ÖNK!D426</f>
        <v>8140</v>
      </c>
      <c r="E424" s="30" t="e">
        <f>ovi!E427+ÖNK!#REF!</f>
        <v>#REF!</v>
      </c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>
      <c r="A425" s="27" t="s">
        <v>292</v>
      </c>
      <c r="B425" s="6" t="s">
        <v>794</v>
      </c>
      <c r="C425" s="30">
        <f>ovi!C428+ÖNK!C427</f>
        <v>0</v>
      </c>
      <c r="D425" s="30">
        <f>ovi!D428+ÖNK!D427</f>
        <v>0</v>
      </c>
      <c r="E425" s="30" t="e">
        <f>ovi!E428+ÖNK!#REF!</f>
        <v>#REF!</v>
      </c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>
      <c r="A426" s="27" t="s">
        <v>298</v>
      </c>
      <c r="B426" s="6" t="s">
        <v>795</v>
      </c>
      <c r="C426" s="30">
        <f>ovi!C429+ÖNK!C428</f>
        <v>0</v>
      </c>
      <c r="D426" s="30">
        <f>ovi!D429+ÖNK!D428</f>
        <v>0</v>
      </c>
      <c r="E426" s="30" t="e">
        <f>ovi!E429+ÖNK!#REF!</f>
        <v>#REF!</v>
      </c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>
      <c r="A427" s="27" t="s">
        <v>300</v>
      </c>
      <c r="B427" s="6" t="s">
        <v>796</v>
      </c>
      <c r="C427" s="30">
        <f>ovi!C430+ÖNK!C429</f>
        <v>7000</v>
      </c>
      <c r="D427" s="30">
        <f>ovi!D430+ÖNK!D429</f>
        <v>7000</v>
      </c>
      <c r="E427" s="30" t="e">
        <f>ovi!E430+ÖNK!#REF!</f>
        <v>#REF!</v>
      </c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hidden="1">
      <c r="A428" s="27" t="s">
        <v>302</v>
      </c>
      <c r="B428" s="6" t="s">
        <v>797</v>
      </c>
      <c r="C428" s="30" t="e">
        <f>+#REF!+#REF!+#REF!+#REF!+#REF!+ovi!C431+#REF!+ÖNK!C430</f>
        <v>#REF!</v>
      </c>
      <c r="D428" s="30" t="e">
        <f>+#REF!+#REF!+#REF!+#REF!+#REF!+ovi!D431+#REF!+ÖNK!D430</f>
        <v>#REF!</v>
      </c>
      <c r="E428" s="30" t="e">
        <f>+#REF!+#REF!+#REF!+#REF!+#REF!+ovi!E431+#REF!+ÖNK!#REF!</f>
        <v>#REF!</v>
      </c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:41" hidden="1">
      <c r="A429" s="27" t="s">
        <v>304</v>
      </c>
      <c r="B429" s="6" t="s">
        <v>798</v>
      </c>
      <c r="C429" s="30" t="e">
        <f>+#REF!+#REF!+#REF!+#REF!+#REF!+ovi!C432+#REF!+ÖNK!C431</f>
        <v>#REF!</v>
      </c>
      <c r="D429" s="30" t="e">
        <f>+#REF!+#REF!+#REF!+#REF!+#REF!+ovi!D432+#REF!+ÖNK!D431</f>
        <v>#REF!</v>
      </c>
      <c r="E429" s="30" t="e">
        <f>+#REF!+#REF!+#REF!+#REF!+#REF!+ovi!E432+#REF!+ÖNK!#REF!</f>
        <v>#REF!</v>
      </c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hidden="1">
      <c r="A430" s="27" t="s">
        <v>306</v>
      </c>
      <c r="B430" s="6" t="s">
        <v>799</v>
      </c>
      <c r="C430" s="30" t="e">
        <f>+#REF!+#REF!+#REF!+#REF!+#REF!+ovi!C433+#REF!+ÖNK!C432</f>
        <v>#REF!</v>
      </c>
      <c r="D430" s="30" t="e">
        <f>+#REF!+#REF!+#REF!+#REF!+#REF!+ovi!D433+#REF!+ÖNK!D432</f>
        <v>#REF!</v>
      </c>
      <c r="E430" s="30" t="e">
        <f>+#REF!+#REF!+#REF!+#REF!+#REF!+ovi!E433+#REF!+ÖNK!#REF!</f>
        <v>#REF!</v>
      </c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ht="15.75" customHeight="1">
      <c r="A431" s="27" t="s">
        <v>308</v>
      </c>
      <c r="B431" s="6" t="s">
        <v>800</v>
      </c>
      <c r="C431" s="30">
        <f>ovi!C434+ÖNK!C433</f>
        <v>14000</v>
      </c>
      <c r="D431" s="30">
        <f>ovi!D434+ÖNK!D433</f>
        <v>18459</v>
      </c>
      <c r="E431" s="30" t="e">
        <f>ovi!E434+ÖNK!#REF!</f>
        <v>#REF!</v>
      </c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1" hidden="1">
      <c r="A432" s="27" t="s">
        <v>310</v>
      </c>
      <c r="B432" s="6" t="s">
        <v>801</v>
      </c>
      <c r="C432" s="30" t="e">
        <f>+#REF!+#REF!+#REF!+#REF!+#REF!+ovi!C435+#REF!+ÖNK!C434</f>
        <v>#REF!</v>
      </c>
      <c r="D432" s="30" t="e">
        <f>+#REF!+#REF!+#REF!+#REF!+#REF!+ovi!D435+#REF!+ÖNK!D434</f>
        <v>#REF!</v>
      </c>
      <c r="E432" s="30" t="e">
        <f>+#REF!+#REF!+#REF!+#REF!+#REF!+ovi!E435+#REF!+ÖNK!#REF!</f>
        <v>#REF!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hidden="1">
      <c r="A433" s="27" t="s">
        <v>312</v>
      </c>
      <c r="B433" s="6" t="s">
        <v>802</v>
      </c>
      <c r="C433" s="30" t="e">
        <f>+#REF!+#REF!+#REF!+#REF!+#REF!+ovi!C436+#REF!+ÖNK!C435</f>
        <v>#REF!</v>
      </c>
      <c r="D433" s="30" t="e">
        <f>+#REF!+#REF!+#REF!+#REF!+#REF!+ovi!D436+#REF!+ÖNK!D435</f>
        <v>#REF!</v>
      </c>
      <c r="E433" s="30" t="e">
        <f>+#REF!+#REF!+#REF!+#REF!+#REF!+ovi!E436+#REF!+ÖNK!#REF!</f>
        <v>#REF!</v>
      </c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idden="1">
      <c r="A434" s="27" t="s">
        <v>314</v>
      </c>
      <c r="B434" s="6" t="s">
        <v>803</v>
      </c>
      <c r="C434" s="30" t="e">
        <f>+#REF!+#REF!+#REF!+#REF!+#REF!+ovi!C437+#REF!+ÖNK!C436</f>
        <v>#REF!</v>
      </c>
      <c r="D434" s="30" t="e">
        <f>+#REF!+#REF!+#REF!+#REF!+#REF!+ovi!D437+#REF!+ÖNK!D436</f>
        <v>#REF!</v>
      </c>
      <c r="E434" s="30" t="e">
        <f>+#REF!+#REF!+#REF!+#REF!+#REF!+ovi!E437+#REF!+ÖNK!#REF!</f>
        <v>#REF!</v>
      </c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hidden="1">
      <c r="A435" s="27" t="s">
        <v>316</v>
      </c>
      <c r="B435" s="6" t="s">
        <v>804</v>
      </c>
      <c r="C435" s="30" t="e">
        <f>+#REF!+#REF!+#REF!+#REF!+#REF!+ovi!C438+#REF!+ÖNK!C437</f>
        <v>#REF!</v>
      </c>
      <c r="D435" s="30" t="e">
        <f>+#REF!+#REF!+#REF!+#REF!+#REF!+ovi!D438+#REF!+ÖNK!D437</f>
        <v>#REF!</v>
      </c>
      <c r="E435" s="30" t="e">
        <f>+#REF!+#REF!+#REF!+#REF!+#REF!+ovi!E438+#REF!+ÖNK!#REF!</f>
        <v>#REF!</v>
      </c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idden="1">
      <c r="A436" s="27" t="s">
        <v>318</v>
      </c>
      <c r="B436" s="6" t="s">
        <v>805</v>
      </c>
      <c r="C436" s="30" t="e">
        <f>+#REF!+#REF!+#REF!+#REF!+#REF!+ovi!C439+#REF!+ÖNK!C438</f>
        <v>#REF!</v>
      </c>
      <c r="D436" s="30" t="e">
        <f>+#REF!+#REF!+#REF!+#REF!+#REF!+ovi!D439+#REF!+ÖNK!D438</f>
        <v>#REF!</v>
      </c>
      <c r="E436" s="30" t="e">
        <f>+#REF!+#REF!+#REF!+#REF!+#REF!+ovi!E439+#REF!+ÖNK!#REF!</f>
        <v>#REF!</v>
      </c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hidden="1">
      <c r="A437" s="27" t="s">
        <v>320</v>
      </c>
      <c r="B437" s="6" t="s">
        <v>806</v>
      </c>
      <c r="C437" s="30" t="e">
        <f>+#REF!+#REF!+#REF!+#REF!+#REF!+ovi!C440+#REF!+ÖNK!C439</f>
        <v>#REF!</v>
      </c>
      <c r="D437" s="30" t="e">
        <f>+#REF!+#REF!+#REF!+#REF!+#REF!+ovi!D440+#REF!+ÖNK!D439</f>
        <v>#REF!</v>
      </c>
      <c r="E437" s="30" t="e">
        <f>+#REF!+#REF!+#REF!+#REF!+#REF!+ovi!E440+#REF!+ÖNK!#REF!</f>
        <v>#REF!</v>
      </c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25.5">
      <c r="A438" s="27" t="s">
        <v>322</v>
      </c>
      <c r="B438" s="6" t="s">
        <v>807</v>
      </c>
      <c r="C438" s="30">
        <f>+ovi!C441+ÖNK!C440</f>
        <v>14000</v>
      </c>
      <c r="D438" s="30">
        <f>+ovi!D441+ÖNK!D440</f>
        <v>18459</v>
      </c>
      <c r="E438" s="30" t="e">
        <f>+ovi!E441+ÖNK!#REF!</f>
        <v>#REF!</v>
      </c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hidden="1">
      <c r="A439" s="27" t="s">
        <v>324</v>
      </c>
      <c r="B439" s="6" t="s">
        <v>808</v>
      </c>
      <c r="C439" s="30" t="e">
        <f>+#REF!+#REF!+#REF!+#REF!+#REF!+ovi!C442+#REF!+ÖNK!C441</f>
        <v>#REF!</v>
      </c>
      <c r="D439" s="30" t="e">
        <f>+#REF!+#REF!+#REF!+#REF!+#REF!+ovi!D442+#REF!+ÖNK!D441</f>
        <v>#REF!</v>
      </c>
      <c r="E439" s="30" t="e">
        <f>+#REF!+#REF!+#REF!+#REF!+#REF!+ovi!E442+#REF!+ÖNK!#REF!</f>
        <v>#REF!</v>
      </c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idden="1">
      <c r="A440" s="27" t="s">
        <v>326</v>
      </c>
      <c r="B440" s="6" t="s">
        <v>809</v>
      </c>
      <c r="C440" s="30" t="e">
        <f>+#REF!+#REF!+#REF!+#REF!+#REF!+ovi!C443+#REF!+ÖNK!C442</f>
        <v>#REF!</v>
      </c>
      <c r="D440" s="30" t="e">
        <f>+#REF!+#REF!+#REF!+#REF!+#REF!+ovi!D443+#REF!+ÖNK!D442</f>
        <v>#REF!</v>
      </c>
      <c r="E440" s="30" t="e">
        <f>+#REF!+#REF!+#REF!+#REF!+#REF!+ovi!E443+#REF!+ÖNK!#REF!</f>
        <v>#REF!</v>
      </c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hidden="1">
      <c r="A441" s="27" t="s">
        <v>328</v>
      </c>
      <c r="B441" s="6" t="s">
        <v>810</v>
      </c>
      <c r="C441" s="30" t="e">
        <f>+#REF!+#REF!+#REF!+#REF!+#REF!+ovi!C444+#REF!+ÖNK!C443</f>
        <v>#REF!</v>
      </c>
      <c r="D441" s="30" t="e">
        <f>+#REF!+#REF!+#REF!+#REF!+#REF!+ovi!D444+#REF!+ÖNK!D443</f>
        <v>#REF!</v>
      </c>
      <c r="E441" s="30" t="e">
        <f>+#REF!+#REF!+#REF!+#REF!+#REF!+ovi!E444+#REF!+ÖNK!#REF!</f>
        <v>#REF!</v>
      </c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25.5" hidden="1">
      <c r="A442" s="27" t="s">
        <v>330</v>
      </c>
      <c r="B442" s="6" t="s">
        <v>811</v>
      </c>
      <c r="C442" s="30" t="e">
        <f>+#REF!+#REF!+#REF!+#REF!+#REF!+ovi!C445+#REF!+ÖNK!C444</f>
        <v>#REF!</v>
      </c>
      <c r="D442" s="30" t="e">
        <f>+#REF!+#REF!+#REF!+#REF!+#REF!+ovi!D445+#REF!+ÖNK!D444</f>
        <v>#REF!</v>
      </c>
      <c r="E442" s="30" t="e">
        <f>+#REF!+#REF!+#REF!+#REF!+#REF!+ovi!E445+#REF!+ÖNK!#REF!</f>
        <v>#REF!</v>
      </c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ht="25.5" hidden="1">
      <c r="A443" s="27" t="s">
        <v>332</v>
      </c>
      <c r="B443" s="6" t="s">
        <v>812</v>
      </c>
      <c r="C443" s="30" t="e">
        <f>+#REF!+#REF!+#REF!+#REF!+#REF!+ovi!C446+#REF!+ÖNK!C445</f>
        <v>#REF!</v>
      </c>
      <c r="D443" s="30" t="e">
        <f>+#REF!+#REF!+#REF!+#REF!+#REF!+ovi!D446+#REF!+ÖNK!D445</f>
        <v>#REF!</v>
      </c>
      <c r="E443" s="30" t="e">
        <f>+#REF!+#REF!+#REF!+#REF!+#REF!+ovi!E446+#REF!+ÖNK!#REF!</f>
        <v>#REF!</v>
      </c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idden="1">
      <c r="A444" s="27" t="s">
        <v>334</v>
      </c>
      <c r="B444" s="6" t="s">
        <v>813</v>
      </c>
      <c r="C444" s="30" t="e">
        <f>+#REF!+#REF!+#REF!+#REF!+#REF!+ovi!C447+#REF!+ÖNK!C446</f>
        <v>#REF!</v>
      </c>
      <c r="D444" s="30" t="e">
        <f>+#REF!+#REF!+#REF!+#REF!+#REF!+ovi!D447+#REF!+ÖNK!D446</f>
        <v>#REF!</v>
      </c>
      <c r="E444" s="30" t="e">
        <f>+#REF!+#REF!+#REF!+#REF!+#REF!+ovi!E447+#REF!+ÖNK!#REF!</f>
        <v>#REF!</v>
      </c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ht="25.5" hidden="1">
      <c r="A445" s="27" t="s">
        <v>336</v>
      </c>
      <c r="B445" s="6" t="s">
        <v>814</v>
      </c>
      <c r="C445" s="30" t="e">
        <f>+#REF!+#REF!+#REF!+#REF!+#REF!+ovi!C448+#REF!+ÖNK!C447</f>
        <v>#REF!</v>
      </c>
      <c r="D445" s="30" t="e">
        <f>+#REF!+#REF!+#REF!+#REF!+#REF!+ovi!D448+#REF!+ÖNK!D447</f>
        <v>#REF!</v>
      </c>
      <c r="E445" s="30" t="e">
        <f>+#REF!+#REF!+#REF!+#REF!+#REF!+ovi!E448+#REF!+ÖNK!#REF!</f>
        <v>#REF!</v>
      </c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ht="25.5" hidden="1">
      <c r="A446" s="27" t="s">
        <v>338</v>
      </c>
      <c r="B446" s="6" t="s">
        <v>815</v>
      </c>
      <c r="C446" s="30" t="e">
        <f>+#REF!+#REF!+#REF!+#REF!+#REF!+ovi!C449+#REF!+ÖNK!C448</f>
        <v>#REF!</v>
      </c>
      <c r="D446" s="30" t="e">
        <f>+#REF!+#REF!+#REF!+#REF!+#REF!+ovi!D449+#REF!+ÖNK!D448</f>
        <v>#REF!</v>
      </c>
      <c r="E446" s="30" t="e">
        <f>+#REF!+#REF!+#REF!+#REF!+#REF!+ovi!E449+#REF!+ÖNK!#REF!</f>
        <v>#REF!</v>
      </c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hidden="1">
      <c r="A447" s="27" t="s">
        <v>340</v>
      </c>
      <c r="B447" s="6" t="s">
        <v>816</v>
      </c>
      <c r="C447" s="30" t="e">
        <f>+#REF!+#REF!+#REF!+#REF!+#REF!+ovi!C450+#REF!+ÖNK!C449</f>
        <v>#REF!</v>
      </c>
      <c r="D447" s="30" t="e">
        <f>+#REF!+#REF!+#REF!+#REF!+#REF!+ovi!D450+#REF!+ÖNK!D449</f>
        <v>#REF!</v>
      </c>
      <c r="E447" s="30" t="e">
        <f>+#REF!+#REF!+#REF!+#REF!+#REF!+ovi!E450+#REF!+ÖNK!#REF!</f>
        <v>#REF!</v>
      </c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idden="1">
      <c r="A448" s="27" t="s">
        <v>342</v>
      </c>
      <c r="B448" s="6" t="s">
        <v>817</v>
      </c>
      <c r="C448" s="30" t="e">
        <f>+#REF!+#REF!+#REF!+#REF!+#REF!+ovi!C451+#REF!+ÖNK!C450</f>
        <v>#REF!</v>
      </c>
      <c r="D448" s="30" t="e">
        <f>+#REF!+#REF!+#REF!+#REF!+#REF!+ovi!D451+#REF!+ÖNK!D450</f>
        <v>#REF!</v>
      </c>
      <c r="E448" s="30" t="e">
        <f>+#REF!+#REF!+#REF!+#REF!+#REF!+ovi!E451+#REF!+ÖNK!#REF!</f>
        <v>#REF!</v>
      </c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idden="1">
      <c r="A449" s="27" t="s">
        <v>344</v>
      </c>
      <c r="B449" s="6" t="s">
        <v>818</v>
      </c>
      <c r="C449" s="30" t="e">
        <f>+#REF!+#REF!+#REF!+#REF!+#REF!+ovi!C452+#REF!+ÖNK!C451</f>
        <v>#REF!</v>
      </c>
      <c r="D449" s="30" t="e">
        <f>+#REF!+#REF!+#REF!+#REF!+#REF!+ovi!D452+#REF!+ÖNK!D451</f>
        <v>#REF!</v>
      </c>
      <c r="E449" s="30" t="e">
        <f>+#REF!+#REF!+#REF!+#REF!+#REF!+ovi!E452+#REF!+ÖNK!#REF!</f>
        <v>#REF!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hidden="1">
      <c r="A450" s="27" t="s">
        <v>346</v>
      </c>
      <c r="B450" s="6" t="s">
        <v>819</v>
      </c>
      <c r="C450" s="30" t="e">
        <f>+#REF!+#REF!+#REF!+#REF!+#REF!+ovi!C453+#REF!+ÖNK!C452</f>
        <v>#REF!</v>
      </c>
      <c r="D450" s="30" t="e">
        <f>+#REF!+#REF!+#REF!+#REF!+#REF!+ovi!D453+#REF!+ÖNK!D452</f>
        <v>#REF!</v>
      </c>
      <c r="E450" s="30" t="e">
        <f>+#REF!+#REF!+#REF!+#REF!+#REF!+ovi!E453+#REF!+ÖNK!#REF!</f>
        <v>#REF!</v>
      </c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hidden="1">
      <c r="A451" s="27" t="s">
        <v>348</v>
      </c>
      <c r="B451" s="6" t="s">
        <v>820</v>
      </c>
      <c r="C451" s="30" t="e">
        <f>+#REF!+#REF!+#REF!+#REF!+#REF!+ovi!C454+#REF!+ÖNK!C453</f>
        <v>#REF!</v>
      </c>
      <c r="D451" s="30" t="e">
        <f>+#REF!+#REF!+#REF!+#REF!+#REF!+ovi!D454+#REF!+ÖNK!D453</f>
        <v>#REF!</v>
      </c>
      <c r="E451" s="30" t="e">
        <f>+#REF!+#REF!+#REF!+#REF!+#REF!+ovi!E454+#REF!+ÖNK!#REF!</f>
        <v>#REF!</v>
      </c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hidden="1">
      <c r="A452" s="27" t="s">
        <v>350</v>
      </c>
      <c r="B452" s="6" t="s">
        <v>821</v>
      </c>
      <c r="C452" s="30" t="e">
        <f>+#REF!+#REF!+#REF!+#REF!+#REF!+ovi!C455+#REF!+ÖNK!C454</f>
        <v>#REF!</v>
      </c>
      <c r="D452" s="30" t="e">
        <f>+#REF!+#REF!+#REF!+#REF!+#REF!+ovi!D455+#REF!+ÖNK!D454</f>
        <v>#REF!</v>
      </c>
      <c r="E452" s="30" t="e">
        <f>+#REF!+#REF!+#REF!+#REF!+#REF!+ovi!E455+#REF!+ÖNK!#REF!</f>
        <v>#REF!</v>
      </c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:41" hidden="1">
      <c r="A453" s="27" t="s">
        <v>352</v>
      </c>
      <c r="B453" s="6" t="s">
        <v>822</v>
      </c>
      <c r="C453" s="30" t="e">
        <f>+#REF!+#REF!+#REF!+#REF!+#REF!+ovi!C456+#REF!+ÖNK!C455</f>
        <v>#REF!</v>
      </c>
      <c r="D453" s="30" t="e">
        <f>+#REF!+#REF!+#REF!+#REF!+#REF!+ovi!D456+#REF!+ÖNK!D455</f>
        <v>#REF!</v>
      </c>
      <c r="E453" s="30" t="e">
        <f>+#REF!+#REF!+#REF!+#REF!+#REF!+ovi!E456+#REF!+ÖNK!#REF!</f>
        <v>#REF!</v>
      </c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hidden="1">
      <c r="A454" s="27" t="s">
        <v>354</v>
      </c>
      <c r="B454" s="6" t="s">
        <v>823</v>
      </c>
      <c r="C454" s="30" t="e">
        <f>+#REF!+#REF!+#REF!+#REF!+#REF!+ovi!C457+#REF!+ÖNK!C456</f>
        <v>#REF!</v>
      </c>
      <c r="D454" s="30" t="e">
        <f>+#REF!+#REF!+#REF!+#REF!+#REF!+ovi!D457+#REF!+ÖNK!D456</f>
        <v>#REF!</v>
      </c>
      <c r="E454" s="30" t="e">
        <f>+#REF!+#REF!+#REF!+#REF!+#REF!+ovi!E457+#REF!+ÖNK!#REF!</f>
        <v>#REF!</v>
      </c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hidden="1">
      <c r="A455" s="27" t="s">
        <v>356</v>
      </c>
      <c r="B455" s="6" t="s">
        <v>824</v>
      </c>
      <c r="C455" s="30" t="e">
        <f>+#REF!+#REF!+#REF!+#REF!+#REF!+ovi!C458+#REF!+ÖNK!C457</f>
        <v>#REF!</v>
      </c>
      <c r="D455" s="30" t="e">
        <f>+#REF!+#REF!+#REF!+#REF!+#REF!+ovi!D458+#REF!+ÖNK!D457</f>
        <v>#REF!</v>
      </c>
      <c r="E455" s="30" t="e">
        <f>+#REF!+#REF!+#REF!+#REF!+#REF!+ovi!E458+#REF!+ÖNK!#REF!</f>
        <v>#REF!</v>
      </c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hidden="1">
      <c r="A456" s="27" t="s">
        <v>358</v>
      </c>
      <c r="B456" s="6" t="s">
        <v>825</v>
      </c>
      <c r="C456" s="30" t="e">
        <f>+#REF!+#REF!+#REF!+#REF!+#REF!+ovi!C459+#REF!+ÖNK!C458</f>
        <v>#REF!</v>
      </c>
      <c r="D456" s="30" t="e">
        <f>+#REF!+#REF!+#REF!+#REF!+#REF!+ovi!D459+#REF!+ÖNK!D458</f>
        <v>#REF!</v>
      </c>
      <c r="E456" s="30" t="e">
        <f>+#REF!+#REF!+#REF!+#REF!+#REF!+ovi!E459+#REF!+ÖNK!#REF!</f>
        <v>#REF!</v>
      </c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:41" ht="15.75" customHeight="1">
      <c r="A457" s="27" t="s">
        <v>360</v>
      </c>
      <c r="B457" s="6" t="s">
        <v>826</v>
      </c>
      <c r="C457" s="30">
        <f>ovi!C460+ÖNK!C459</f>
        <v>3400</v>
      </c>
      <c r="D457" s="30">
        <f>ovi!D460+ÖNK!D459</f>
        <v>3886</v>
      </c>
      <c r="E457" s="30" t="e">
        <f>ovi!E460+ÖNK!#REF!</f>
        <v>#REF!</v>
      </c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hidden="1">
      <c r="A458" s="27" t="s">
        <v>366</v>
      </c>
      <c r="B458" s="6" t="s">
        <v>827</v>
      </c>
      <c r="C458" s="30" t="e">
        <f>+#REF!+#REF!+#REF!+#REF!+#REF!+ovi!C461+#REF!+ÖNK!C460</f>
        <v>#REF!</v>
      </c>
      <c r="D458" s="30" t="e">
        <f>+#REF!+#REF!+#REF!+#REF!+#REF!+ovi!D461+#REF!+ÖNK!D460</f>
        <v>#REF!</v>
      </c>
      <c r="E458" s="30" t="e">
        <f>+#REF!+#REF!+#REF!+#REF!+#REF!+ovi!E461+#REF!+ÖNK!#REF!</f>
        <v>#REF!</v>
      </c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>
      <c r="A459" s="27" t="s">
        <v>368</v>
      </c>
      <c r="B459" s="6" t="s">
        <v>828</v>
      </c>
      <c r="C459" s="30">
        <f>ovi!C462+ÖNK!C461</f>
        <v>3400</v>
      </c>
      <c r="D459" s="30">
        <f>ovi!D462+ÖNK!D461</f>
        <v>3886</v>
      </c>
      <c r="E459" s="30" t="e">
        <f>ovi!E462+ÖNK!#REF!</f>
        <v>#REF!</v>
      </c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hidden="1">
      <c r="A460" s="27" t="s">
        <v>370</v>
      </c>
      <c r="B460" s="6" t="s">
        <v>829</v>
      </c>
      <c r="C460" s="30" t="e">
        <f>+#REF!+#REF!+#REF!+#REF!+#REF!+ovi!C463+#REF!+ÖNK!C462</f>
        <v>#REF!</v>
      </c>
      <c r="D460" s="30" t="e">
        <f>+#REF!+#REF!+#REF!+#REF!+#REF!+ovi!D463+#REF!+ÖNK!D462</f>
        <v>#REF!</v>
      </c>
      <c r="E460" s="30" t="e">
        <f>+#REF!+#REF!+#REF!+#REF!+#REF!+ovi!E463+#REF!+ÖNK!#REF!</f>
        <v>#REF!</v>
      </c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:41" hidden="1">
      <c r="A461" s="27" t="s">
        <v>372</v>
      </c>
      <c r="B461" s="6" t="s">
        <v>830</v>
      </c>
      <c r="C461" s="30" t="e">
        <f>+#REF!+#REF!+#REF!+#REF!+#REF!+ovi!C464+#REF!+ÖNK!C463</f>
        <v>#REF!</v>
      </c>
      <c r="D461" s="30" t="e">
        <f>+#REF!+#REF!+#REF!+#REF!+#REF!+ovi!D464+#REF!+ÖNK!D463</f>
        <v>#REF!</v>
      </c>
      <c r="E461" s="30" t="e">
        <f>+#REF!+#REF!+#REF!+#REF!+#REF!+ovi!E464+#REF!+ÖNK!#REF!</f>
        <v>#REF!</v>
      </c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ht="15.75" customHeight="1">
      <c r="A462" s="27" t="s">
        <v>374</v>
      </c>
      <c r="B462" s="6" t="s">
        <v>831</v>
      </c>
      <c r="C462" s="30">
        <f>ovi!C465+ÖNK!C464</f>
        <v>100</v>
      </c>
      <c r="D462" s="30">
        <f>ovi!D465+ÖNK!D464</f>
        <v>100</v>
      </c>
      <c r="E462" s="30" t="e">
        <f>ovi!E465+ÖNK!#REF!</f>
        <v>#REF!</v>
      </c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hidden="1">
      <c r="A463" s="27" t="s">
        <v>376</v>
      </c>
      <c r="B463" s="6" t="s">
        <v>832</v>
      </c>
      <c r="C463" s="30" t="e">
        <f>+#REF!+#REF!+#REF!+#REF!+#REF!+ovi!C466+#REF!+ÖNK!C465</f>
        <v>#REF!</v>
      </c>
      <c r="D463" s="30" t="e">
        <f>+#REF!+#REF!+#REF!+#REF!+#REF!+ovi!D466+#REF!+ÖNK!D465</f>
        <v>#REF!</v>
      </c>
      <c r="E463" s="30" t="e">
        <f>+#REF!+#REF!+#REF!+#REF!+#REF!+ovi!E466+#REF!+ÖNK!#REF!</f>
        <v>#REF!</v>
      </c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hidden="1">
      <c r="A464" s="27" t="s">
        <v>378</v>
      </c>
      <c r="B464" s="6" t="s">
        <v>833</v>
      </c>
      <c r="C464" s="30" t="e">
        <f>+#REF!+#REF!+#REF!+#REF!+#REF!+ovi!C467+#REF!+ÖNK!C466</f>
        <v>#REF!</v>
      </c>
      <c r="D464" s="30" t="e">
        <f>+#REF!+#REF!+#REF!+#REF!+#REF!+ovi!D467+#REF!+ÖNK!D466</f>
        <v>#REF!</v>
      </c>
      <c r="E464" s="30" t="e">
        <f>+#REF!+#REF!+#REF!+#REF!+#REF!+ovi!E467+#REF!+ÖNK!#REF!</f>
        <v>#REF!</v>
      </c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ht="25.5" hidden="1">
      <c r="A465" s="27" t="s">
        <v>380</v>
      </c>
      <c r="B465" s="6" t="s">
        <v>834</v>
      </c>
      <c r="C465" s="30" t="e">
        <f>+#REF!+#REF!+#REF!+#REF!+#REF!+ovi!C468+#REF!+ÖNK!C467</f>
        <v>#REF!</v>
      </c>
      <c r="D465" s="30" t="e">
        <f>+#REF!+#REF!+#REF!+#REF!+#REF!+ovi!D468+#REF!+ÖNK!D467</f>
        <v>#REF!</v>
      </c>
      <c r="E465" s="30" t="e">
        <f>+#REF!+#REF!+#REF!+#REF!+#REF!+ovi!E468+#REF!+ÖNK!#REF!</f>
        <v>#REF!</v>
      </c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hidden="1">
      <c r="A466" s="27" t="s">
        <v>382</v>
      </c>
      <c r="B466" s="6" t="s">
        <v>835</v>
      </c>
      <c r="C466" s="30" t="e">
        <f>+#REF!+#REF!+#REF!+#REF!+#REF!+ovi!C469+#REF!+ÖNK!C468</f>
        <v>#REF!</v>
      </c>
      <c r="D466" s="30" t="e">
        <f>+#REF!+#REF!+#REF!+#REF!+#REF!+ovi!D469+#REF!+ÖNK!D468</f>
        <v>#REF!</v>
      </c>
      <c r="E466" s="30" t="e">
        <f>+#REF!+#REF!+#REF!+#REF!+#REF!+ovi!E469+#REF!+ÖNK!#REF!</f>
        <v>#REF!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hidden="1">
      <c r="A467" s="27" t="s">
        <v>384</v>
      </c>
      <c r="B467" s="6" t="s">
        <v>836</v>
      </c>
      <c r="C467" s="30" t="e">
        <f>+#REF!+#REF!+#REF!+#REF!+#REF!+ovi!C470+#REF!+ÖNK!C469</f>
        <v>#REF!</v>
      </c>
      <c r="D467" s="30" t="e">
        <f>+#REF!+#REF!+#REF!+#REF!+#REF!+ovi!D470+#REF!+ÖNK!D469</f>
        <v>#REF!</v>
      </c>
      <c r="E467" s="30" t="e">
        <f>+#REF!+#REF!+#REF!+#REF!+#REF!+ovi!E470+#REF!+ÖNK!#REF!</f>
        <v>#REF!</v>
      </c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hidden="1">
      <c r="A468" s="27" t="s">
        <v>386</v>
      </c>
      <c r="B468" s="6" t="s">
        <v>837</v>
      </c>
      <c r="C468" s="30" t="e">
        <f>+#REF!+#REF!+#REF!+#REF!+#REF!+ovi!C471+#REF!+ÖNK!C470</f>
        <v>#REF!</v>
      </c>
      <c r="D468" s="30" t="e">
        <f>+#REF!+#REF!+#REF!+#REF!+#REF!+ovi!D471+#REF!+ÖNK!D470</f>
        <v>#REF!</v>
      </c>
      <c r="E468" s="30" t="e">
        <f>+#REF!+#REF!+#REF!+#REF!+#REF!+ovi!E471+#REF!+ÖNK!#REF!</f>
        <v>#REF!</v>
      </c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hidden="1">
      <c r="A469" s="27" t="s">
        <v>388</v>
      </c>
      <c r="B469" s="6" t="s">
        <v>838</v>
      </c>
      <c r="C469" s="30" t="e">
        <f>+#REF!+#REF!+#REF!+#REF!+#REF!+ovi!C472+#REF!+ÖNK!C471</f>
        <v>#REF!</v>
      </c>
      <c r="D469" s="30" t="e">
        <f>+#REF!+#REF!+#REF!+#REF!+#REF!+ovi!D472+#REF!+ÖNK!D471</f>
        <v>#REF!</v>
      </c>
      <c r="E469" s="30" t="e">
        <f>+#REF!+#REF!+#REF!+#REF!+#REF!+ovi!E472+#REF!+ÖNK!#REF!</f>
        <v>#REF!</v>
      </c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>
      <c r="A470" s="27" t="s">
        <v>390</v>
      </c>
      <c r="B470" s="6" t="s">
        <v>839</v>
      </c>
      <c r="C470" s="30">
        <f>ovi!C473+ÖNK!C472</f>
        <v>100</v>
      </c>
      <c r="D470" s="30">
        <f>ovi!D473+ÖNK!D472</f>
        <v>100</v>
      </c>
      <c r="E470" s="30" t="e">
        <f>ovi!E473+ÖNK!#REF!</f>
        <v>#REF!</v>
      </c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>
      <c r="A471" s="27" t="s">
        <v>392</v>
      </c>
      <c r="B471" s="6" t="s">
        <v>840</v>
      </c>
      <c r="C471" s="30">
        <f>ovi!C474+ÖNK!C473</f>
        <v>0</v>
      </c>
      <c r="D471" s="30">
        <f>ovi!D474+ÖNK!D473</f>
        <v>0</v>
      </c>
      <c r="E471" s="30" t="e">
        <f>ovi!E474+ÖNK!#REF!</f>
        <v>#REF!</v>
      </c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:41">
      <c r="A472" s="27" t="s">
        <v>394</v>
      </c>
      <c r="B472" s="6" t="s">
        <v>841</v>
      </c>
      <c r="C472" s="30">
        <f>ovi!C475+ÖNK!C474</f>
        <v>0</v>
      </c>
      <c r="D472" s="30">
        <f>ovi!D475+ÖNK!D474</f>
        <v>0</v>
      </c>
      <c r="E472" s="30" t="e">
        <f>ovi!E475+ÖNK!#REF!</f>
        <v>#REF!</v>
      </c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hidden="1">
      <c r="A473" s="27" t="s">
        <v>396</v>
      </c>
      <c r="B473" s="6" t="s">
        <v>842</v>
      </c>
      <c r="C473" s="30" t="e">
        <f>+#REF!+#REF!+#REF!+#REF!+#REF!+ovi!C476+#REF!+ÖNK!C475</f>
        <v>#REF!</v>
      </c>
      <c r="D473" s="30" t="e">
        <f>+#REF!+#REF!+#REF!+#REF!+#REF!+ovi!D476+#REF!+ÖNK!D475</f>
        <v>#REF!</v>
      </c>
      <c r="E473" s="30" t="e">
        <f>+#REF!+#REF!+#REF!+#REF!+#REF!+ovi!E476+#REF!+ÖNK!#REF!</f>
        <v>#REF!</v>
      </c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hidden="1">
      <c r="A474" s="27" t="s">
        <v>398</v>
      </c>
      <c r="B474" s="6" t="s">
        <v>843</v>
      </c>
      <c r="C474" s="30" t="e">
        <f>+#REF!+#REF!+#REF!+#REF!+#REF!+ovi!C477+#REF!+ÖNK!C476</f>
        <v>#REF!</v>
      </c>
      <c r="D474" s="30" t="e">
        <f>+#REF!+#REF!+#REF!+#REF!+#REF!+ovi!D477+#REF!+ÖNK!D476</f>
        <v>#REF!</v>
      </c>
      <c r="E474" s="30" t="e">
        <f>+#REF!+#REF!+#REF!+#REF!+#REF!+ovi!E477+#REF!+ÖNK!#REF!</f>
        <v>#REF!</v>
      </c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hidden="1">
      <c r="A475" s="27" t="s">
        <v>400</v>
      </c>
      <c r="B475" s="6" t="s">
        <v>844</v>
      </c>
      <c r="C475" s="30" t="e">
        <f>+#REF!+#REF!+#REF!+#REF!+#REF!+ovi!C478+#REF!+ÖNK!C477</f>
        <v>#REF!</v>
      </c>
      <c r="D475" s="30" t="e">
        <f>+#REF!+#REF!+#REF!+#REF!+#REF!+ovi!D478+#REF!+ÖNK!D477</f>
        <v>#REF!</v>
      </c>
      <c r="E475" s="30" t="e">
        <f>+#REF!+#REF!+#REF!+#REF!+#REF!+ovi!E478+#REF!+ÖNK!#REF!</f>
        <v>#REF!</v>
      </c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hidden="1">
      <c r="A476" s="27" t="s">
        <v>402</v>
      </c>
      <c r="B476" s="6" t="s">
        <v>845</v>
      </c>
      <c r="C476" s="30" t="e">
        <f>+#REF!+#REF!+#REF!+#REF!+#REF!+ovi!C479+#REF!+ÖNK!C478</f>
        <v>#REF!</v>
      </c>
      <c r="D476" s="30" t="e">
        <f>+#REF!+#REF!+#REF!+#REF!+#REF!+ovi!D479+#REF!+ÖNK!D478</f>
        <v>#REF!</v>
      </c>
      <c r="E476" s="30" t="e">
        <f>+#REF!+#REF!+#REF!+#REF!+#REF!+ovi!E479+#REF!+ÖNK!#REF!</f>
        <v>#REF!</v>
      </c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hidden="1">
      <c r="A477" s="27" t="s">
        <v>404</v>
      </c>
      <c r="B477" s="6" t="s">
        <v>846</v>
      </c>
      <c r="C477" s="30" t="e">
        <f>+#REF!+#REF!+#REF!+#REF!+#REF!+ovi!C480+#REF!+ÖNK!C479</f>
        <v>#REF!</v>
      </c>
      <c r="D477" s="30" t="e">
        <f>+#REF!+#REF!+#REF!+#REF!+#REF!+ovi!D480+#REF!+ÖNK!D479</f>
        <v>#REF!</v>
      </c>
      <c r="E477" s="30" t="e">
        <f>+#REF!+#REF!+#REF!+#REF!+#REF!+ovi!E480+#REF!+ÖNK!#REF!</f>
        <v>#REF!</v>
      </c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hidden="1">
      <c r="A478" s="27" t="s">
        <v>406</v>
      </c>
      <c r="B478" s="6" t="s">
        <v>847</v>
      </c>
      <c r="C478" s="30" t="e">
        <f>+#REF!+#REF!+#REF!+#REF!+#REF!+ovi!C481+#REF!+ÖNK!C480</f>
        <v>#REF!</v>
      </c>
      <c r="D478" s="30" t="e">
        <f>+#REF!+#REF!+#REF!+#REF!+#REF!+ovi!D481+#REF!+ÖNK!D480</f>
        <v>#REF!</v>
      </c>
      <c r="E478" s="30" t="e">
        <f>+#REF!+#REF!+#REF!+#REF!+#REF!+ovi!E481+#REF!+ÖNK!#REF!</f>
        <v>#REF!</v>
      </c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15.75" customHeight="1">
      <c r="A479" s="7" t="s">
        <v>408</v>
      </c>
      <c r="B479" s="9" t="s">
        <v>848</v>
      </c>
      <c r="C479" s="31">
        <f>C431+C457+C462</f>
        <v>17500</v>
      </c>
      <c r="D479" s="31">
        <f t="shared" ref="D479:E479" si="8">D431+D457+D462</f>
        <v>22445</v>
      </c>
      <c r="E479" s="31" t="e">
        <f t="shared" si="8"/>
        <v>#REF!</v>
      </c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s="4" customFormat="1" ht="15.75" customHeight="1">
      <c r="A480" s="7" t="s">
        <v>410</v>
      </c>
      <c r="B480" s="9" t="s">
        <v>849</v>
      </c>
      <c r="C480" s="31">
        <f>C483+C492</f>
        <v>0</v>
      </c>
      <c r="D480" s="31">
        <f>D492+D483</f>
        <v>140</v>
      </c>
      <c r="E480" s="31" t="e">
        <f>E492+E483</f>
        <v>#REF!</v>
      </c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</row>
    <row r="481" spans="1:41" hidden="1">
      <c r="A481" s="27" t="s">
        <v>412</v>
      </c>
      <c r="B481" s="6" t="s">
        <v>850</v>
      </c>
      <c r="C481" s="30" t="e">
        <f>+#REF!+#REF!+#REF!+#REF!+#REF!+ovi!C484+#REF!+ÖNK!C483</f>
        <v>#REF!</v>
      </c>
      <c r="D481" s="30" t="e">
        <f>+#REF!+#REF!+#REF!+#REF!+#REF!+ovi!D484+#REF!+ÖNK!D483</f>
        <v>#REF!</v>
      </c>
      <c r="E481" s="30" t="e">
        <f>+#REF!+#REF!+#REF!+#REF!+#REF!+ovi!E484+#REF!+ÖNK!#REF!</f>
        <v>#REF!</v>
      </c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hidden="1">
      <c r="A482" s="27" t="s">
        <v>414</v>
      </c>
      <c r="B482" s="6" t="s">
        <v>851</v>
      </c>
      <c r="C482" s="30" t="e">
        <f>+#REF!+#REF!+#REF!+#REF!+#REF!+ovi!C485+#REF!+ÖNK!C484</f>
        <v>#REF!</v>
      </c>
      <c r="D482" s="30" t="e">
        <f>+#REF!+#REF!+#REF!+#REF!+#REF!+ovi!D485+#REF!+ÖNK!D484</f>
        <v>#REF!</v>
      </c>
      <c r="E482" s="30" t="e">
        <f>+#REF!+#REF!+#REF!+#REF!+#REF!+ovi!E485+#REF!+ÖNK!#REF!</f>
        <v>#REF!</v>
      </c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>
      <c r="A483" s="27" t="s">
        <v>425</v>
      </c>
      <c r="B483" s="6" t="s">
        <v>852</v>
      </c>
      <c r="C483" s="30">
        <f>ovi!C486+ÖNK!C485</f>
        <v>0</v>
      </c>
      <c r="D483" s="30">
        <f>ovi!D486+ÖNK!D485</f>
        <v>0</v>
      </c>
      <c r="E483" s="30" t="e">
        <f>ovi!E486+ÖNK!#REF!</f>
        <v>#REF!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:41" hidden="1">
      <c r="A484" s="27" t="s">
        <v>426</v>
      </c>
      <c r="B484" s="6" t="s">
        <v>853</v>
      </c>
      <c r="C484" s="30" t="e">
        <f>+#REF!+#REF!+#REF!+#REF!+#REF!+ovi!C487+#REF!+ÖNK!C486</f>
        <v>#REF!</v>
      </c>
      <c r="D484" s="30" t="e">
        <f>+#REF!+#REF!+#REF!+#REF!+#REF!+ovi!D487+#REF!+ÖNK!D486</f>
        <v>#REF!</v>
      </c>
      <c r="E484" s="30" t="e">
        <f>+#REF!+#REF!+#REF!+#REF!+#REF!+ovi!E487+#REF!+ÖNK!#REF!</f>
        <v>#REF!</v>
      </c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:41" hidden="1">
      <c r="A485" s="27" t="s">
        <v>428</v>
      </c>
      <c r="B485" s="6" t="s">
        <v>854</v>
      </c>
      <c r="C485" s="30" t="e">
        <f>+#REF!+#REF!+#REF!+#REF!+#REF!+ovi!C488+#REF!+ÖNK!C487</f>
        <v>#REF!</v>
      </c>
      <c r="D485" s="30" t="e">
        <f>+#REF!+#REF!+#REF!+#REF!+#REF!+ovi!D488+#REF!+ÖNK!D487</f>
        <v>#REF!</v>
      </c>
      <c r="E485" s="30" t="e">
        <f>+#REF!+#REF!+#REF!+#REF!+#REF!+ovi!E488+#REF!+ÖNK!#REF!</f>
        <v>#REF!</v>
      </c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:41" ht="25.5" hidden="1">
      <c r="A486" s="27" t="s">
        <v>430</v>
      </c>
      <c r="B486" s="6" t="s">
        <v>855</v>
      </c>
      <c r="C486" s="30" t="e">
        <f>+#REF!+#REF!+#REF!+#REF!+#REF!+ovi!C489+#REF!+ÖNK!C488</f>
        <v>#REF!</v>
      </c>
      <c r="D486" s="30" t="e">
        <f>+#REF!+#REF!+#REF!+#REF!+#REF!+ovi!D489+#REF!+ÖNK!D488</f>
        <v>#REF!</v>
      </c>
      <c r="E486" s="30" t="e">
        <f>+#REF!+#REF!+#REF!+#REF!+#REF!+ovi!E489+#REF!+ÖNK!#REF!</f>
        <v>#REF!</v>
      </c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:41" hidden="1">
      <c r="A487" s="27" t="s">
        <v>432</v>
      </c>
      <c r="B487" s="6" t="s">
        <v>856</v>
      </c>
      <c r="C487" s="30" t="e">
        <f>+#REF!+#REF!+#REF!+#REF!+#REF!+ovi!C490+#REF!+ÖNK!C489</f>
        <v>#REF!</v>
      </c>
      <c r="D487" s="30" t="e">
        <f>+#REF!+#REF!+#REF!+#REF!+#REF!+ovi!D490+#REF!+ÖNK!D489</f>
        <v>#REF!</v>
      </c>
      <c r="E487" s="30" t="e">
        <f>+#REF!+#REF!+#REF!+#REF!+#REF!+ovi!E490+#REF!+ÖNK!#REF!</f>
        <v>#REF!</v>
      </c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:41" hidden="1">
      <c r="A488" s="27" t="s">
        <v>434</v>
      </c>
      <c r="B488" s="6" t="s">
        <v>857</v>
      </c>
      <c r="C488" s="30" t="e">
        <f>+#REF!+#REF!+#REF!+#REF!+#REF!+ovi!C491+#REF!+ÖNK!C490</f>
        <v>#REF!</v>
      </c>
      <c r="D488" s="30" t="e">
        <f>+#REF!+#REF!+#REF!+#REF!+#REF!+ovi!D491+#REF!+ÖNK!D490</f>
        <v>#REF!</v>
      </c>
      <c r="E488" s="30" t="e">
        <f>+#REF!+#REF!+#REF!+#REF!+#REF!+ovi!E491+#REF!+ÖNK!#REF!</f>
        <v>#REF!</v>
      </c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:41" hidden="1">
      <c r="A489" s="27" t="s">
        <v>436</v>
      </c>
      <c r="B489" s="6" t="s">
        <v>858</v>
      </c>
      <c r="C489" s="30" t="e">
        <f>+#REF!+#REF!+#REF!+#REF!+#REF!+ovi!C492+#REF!+ÖNK!C491</f>
        <v>#REF!</v>
      </c>
      <c r="D489" s="30" t="e">
        <f>+#REF!+#REF!+#REF!+#REF!+#REF!+ovi!D492+#REF!+ÖNK!D491</f>
        <v>#REF!</v>
      </c>
      <c r="E489" s="30" t="e">
        <f>+#REF!+#REF!+#REF!+#REF!+#REF!+ovi!E492+#REF!+ÖNK!#REF!</f>
        <v>#REF!</v>
      </c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:41" hidden="1">
      <c r="A490" s="27" t="s">
        <v>438</v>
      </c>
      <c r="B490" s="6" t="s">
        <v>859</v>
      </c>
      <c r="C490" s="30" t="e">
        <f>+#REF!+#REF!+#REF!+#REF!+#REF!+ovi!C493+#REF!+ÖNK!C492</f>
        <v>#REF!</v>
      </c>
      <c r="D490" s="30" t="e">
        <f>+#REF!+#REF!+#REF!+#REF!+#REF!+ovi!D493+#REF!+ÖNK!D492</f>
        <v>#REF!</v>
      </c>
      <c r="E490" s="30" t="e">
        <f>+#REF!+#REF!+#REF!+#REF!+#REF!+ovi!E493+#REF!+ÖNK!#REF!</f>
        <v>#REF!</v>
      </c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:41" ht="25.5" hidden="1">
      <c r="A491" s="27" t="s">
        <v>440</v>
      </c>
      <c r="B491" s="6" t="s">
        <v>860</v>
      </c>
      <c r="C491" s="30" t="e">
        <f>+#REF!+#REF!+#REF!+#REF!+#REF!+ovi!C494+#REF!+ÖNK!C493</f>
        <v>#REF!</v>
      </c>
      <c r="D491" s="30" t="e">
        <f>+#REF!+#REF!+#REF!+#REF!+#REF!+ovi!D494+#REF!+ÖNK!D493</f>
        <v>#REF!</v>
      </c>
      <c r="E491" s="30" t="e">
        <f>+#REF!+#REF!+#REF!+#REF!+#REF!+ovi!E494+#REF!+ÖNK!#REF!</f>
        <v>#REF!</v>
      </c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:41">
      <c r="A492" s="27" t="s">
        <v>442</v>
      </c>
      <c r="B492" s="6" t="s">
        <v>861</v>
      </c>
      <c r="C492" s="30">
        <f>ovi!C495+ÖNK!C494</f>
        <v>0</v>
      </c>
      <c r="D492" s="30">
        <f>ovi!D495+ÖNK!D494</f>
        <v>140</v>
      </c>
      <c r="E492" s="30" t="e">
        <f>ovi!E495+ÖNK!#REF!</f>
        <v>#REF!</v>
      </c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:41" s="22" customFormat="1" ht="22.5" customHeight="1">
      <c r="A493" s="20" t="s">
        <v>444</v>
      </c>
      <c r="B493" s="21" t="s">
        <v>862</v>
      </c>
      <c r="C493" s="36">
        <f>C423+C479</f>
        <v>32100</v>
      </c>
      <c r="D493" s="36">
        <f>+D407+D408+D418+D423+D479+D480</f>
        <v>37725</v>
      </c>
      <c r="E493" s="36" t="e">
        <f>+E407+E408+E418+E423+E479+E480</f>
        <v>#REF!</v>
      </c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</row>
    <row r="494" spans="1:41" outlineLevel="1">
      <c r="A494" s="27" t="s">
        <v>446</v>
      </c>
      <c r="B494" s="6" t="s">
        <v>863</v>
      </c>
      <c r="C494" s="30">
        <f>ovi!C497+ÖNK!C496</f>
        <v>0</v>
      </c>
      <c r="D494" s="30">
        <f>ovi!D497+ÖNK!D496</f>
        <v>0</v>
      </c>
      <c r="E494" s="30" t="e">
        <f>ovi!E497+ÖNK!#REF!</f>
        <v>#REF!</v>
      </c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</row>
    <row r="495" spans="1:41" outlineLevel="1">
      <c r="A495" s="27" t="s">
        <v>448</v>
      </c>
      <c r="B495" s="6" t="s">
        <v>864</v>
      </c>
      <c r="C495" s="30">
        <f>ovi!C498+ÖNK!C497</f>
        <v>1000</v>
      </c>
      <c r="D495" s="30">
        <f>ovi!D498+ÖNK!D497</f>
        <v>2380</v>
      </c>
      <c r="E495" s="30" t="e">
        <f>ovi!E498+ÖNK!#REF!</f>
        <v>#REF!</v>
      </c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</row>
    <row r="496" spans="1:41" outlineLevel="1">
      <c r="A496" s="27" t="s">
        <v>450</v>
      </c>
      <c r="B496" s="6" t="s">
        <v>865</v>
      </c>
      <c r="C496" s="30">
        <f>ovi!C499+ÖNK!C498</f>
        <v>1000</v>
      </c>
      <c r="D496" s="30">
        <f>ovi!D499+ÖNK!D498</f>
        <v>2380</v>
      </c>
      <c r="E496" s="30" t="e">
        <f>ovi!E499+ÖNK!#REF!</f>
        <v>#REF!</v>
      </c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</row>
    <row r="497" spans="1:41" hidden="1" outlineLevel="1">
      <c r="A497" s="27" t="s">
        <v>452</v>
      </c>
      <c r="B497" s="6" t="s">
        <v>866</v>
      </c>
      <c r="C497" s="30" t="e">
        <f>+#REF!+#REF!+#REF!+#REF!+#REF!+ovi!C500+#REF!+ÖNK!C499</f>
        <v>#REF!</v>
      </c>
      <c r="D497" s="30" t="e">
        <f>+#REF!+#REF!+#REF!+#REF!+#REF!+ovi!D500+#REF!+ÖNK!D499</f>
        <v>#REF!</v>
      </c>
      <c r="E497" s="30" t="e">
        <f>+#REF!+#REF!+#REF!+#REF!+#REF!+ovi!E500+#REF!+ÖNK!#REF!</f>
        <v>#REF!</v>
      </c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:41" outlineLevel="1">
      <c r="A498" s="27" t="s">
        <v>454</v>
      </c>
      <c r="B498" s="6" t="s">
        <v>867</v>
      </c>
      <c r="C498" s="30">
        <f>ovi!C501+ÖNK!C500</f>
        <v>2000</v>
      </c>
      <c r="D498" s="30">
        <f>ovi!D501+ÖNK!D500</f>
        <v>2040</v>
      </c>
      <c r="E498" s="30" t="e">
        <f>ovi!E501+ÖNK!#REF!</f>
        <v>#REF!</v>
      </c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</row>
    <row r="499" spans="1:41" hidden="1" outlineLevel="1">
      <c r="A499" s="27" t="s">
        <v>456</v>
      </c>
      <c r="B499" s="6" t="s">
        <v>868</v>
      </c>
      <c r="C499" s="30" t="e">
        <f>+#REF!+#REF!+#REF!+#REF!+#REF!+ovi!C502+#REF!+ÖNK!C501</f>
        <v>#REF!</v>
      </c>
      <c r="D499" s="30" t="e">
        <f>+#REF!+#REF!+#REF!+#REF!+#REF!+ovi!D502+#REF!+ÖNK!D501</f>
        <v>#REF!</v>
      </c>
      <c r="E499" s="30" t="e">
        <f>+#REF!+#REF!+#REF!+#REF!+#REF!+ovi!E502+#REF!+ÖNK!#REF!</f>
        <v>#REF!</v>
      </c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:41" outlineLevel="1">
      <c r="A500" s="27" t="s">
        <v>457</v>
      </c>
      <c r="B500" s="6" t="s">
        <v>869</v>
      </c>
      <c r="C500" s="30">
        <f>ovi!C503+ÖNK!C502</f>
        <v>3000</v>
      </c>
      <c r="D500" s="30">
        <f>ovi!D503+ÖNK!D502</f>
        <v>200</v>
      </c>
      <c r="E500" s="30" t="e">
        <f>ovi!E503+ÖNK!#REF!</f>
        <v>#REF!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:41" hidden="1" outlineLevel="1">
      <c r="A501" s="27" t="s">
        <v>459</v>
      </c>
      <c r="B501" s="6" t="s">
        <v>870</v>
      </c>
      <c r="C501" s="30" t="e">
        <f>+#REF!+#REF!+#REF!+#REF!+#REF!+ovi!C504+#REF!+ÖNK!C503</f>
        <v>#REF!</v>
      </c>
      <c r="D501" s="30" t="e">
        <f>+#REF!+#REF!+#REF!+#REF!+#REF!+ovi!D504+#REF!+ÖNK!D503</f>
        <v>#REF!</v>
      </c>
      <c r="E501" s="30" t="e">
        <f>+#REF!+#REF!+#REF!+#REF!+#REF!+ovi!E504+#REF!+ÖNK!#REF!</f>
        <v>#REF!</v>
      </c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:41" ht="25.5" outlineLevel="1">
      <c r="A502" s="27" t="s">
        <v>461</v>
      </c>
      <c r="B502" s="6" t="s">
        <v>532</v>
      </c>
      <c r="C502" s="30">
        <f>ovi!C505+ÖNK!C504</f>
        <v>3000</v>
      </c>
      <c r="D502" s="30">
        <f>ovi!D505+ÖNK!D504</f>
        <v>200</v>
      </c>
      <c r="E502" s="30" t="e">
        <f>ovi!E505+ÖNK!#REF!</f>
        <v>#REF!</v>
      </c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:41" hidden="1" outlineLevel="1">
      <c r="A503" s="27" t="s">
        <v>463</v>
      </c>
      <c r="B503" s="6" t="s">
        <v>872</v>
      </c>
      <c r="C503" s="30" t="e">
        <f>+#REF!+#REF!+#REF!+#REF!+#REF!+ovi!C506+#REF!+ÖNK!C505</f>
        <v>#REF!</v>
      </c>
      <c r="D503" s="30" t="e">
        <f>+#REF!+#REF!+#REF!+#REF!+#REF!+ovi!D506+#REF!+ÖNK!D505</f>
        <v>#REF!</v>
      </c>
      <c r="E503" s="30" t="e">
        <f>+#REF!+#REF!+#REF!+#REF!+#REF!+ovi!E506+#REF!+ÖNK!#REF!</f>
        <v>#REF!</v>
      </c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hidden="1" outlineLevel="1">
      <c r="A504" s="27" t="s">
        <v>465</v>
      </c>
      <c r="B504" s="6" t="s">
        <v>879</v>
      </c>
      <c r="C504" s="30" t="e">
        <f>+#REF!+#REF!+#REF!+#REF!+#REF!+ovi!C507+#REF!+ÖNK!C506</f>
        <v>#REF!</v>
      </c>
      <c r="D504" s="30" t="e">
        <f>+#REF!+#REF!+#REF!+#REF!+#REF!+ovi!D507+#REF!+ÖNK!D506</f>
        <v>#REF!</v>
      </c>
      <c r="E504" s="30" t="e">
        <f>+#REF!+#REF!+#REF!+#REF!+#REF!+ovi!E507+#REF!+ÖNK!#REF!</f>
        <v>#REF!</v>
      </c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outlineLevel="1">
      <c r="A505" s="27" t="s">
        <v>467</v>
      </c>
      <c r="B505" s="6" t="s">
        <v>880</v>
      </c>
      <c r="C505" s="30">
        <f>ovi!C508+ÖNK!C507</f>
        <v>0</v>
      </c>
      <c r="D505" s="30">
        <f>ovi!D508+ÖNK!D507</f>
        <v>0</v>
      </c>
      <c r="E505" s="30" t="e">
        <f>ovi!E508+ÖNK!#REF!</f>
        <v>#REF!</v>
      </c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idden="1" outlineLevel="1">
      <c r="A506" s="27" t="s">
        <v>469</v>
      </c>
      <c r="B506" s="6" t="s">
        <v>881</v>
      </c>
      <c r="C506" s="30" t="e">
        <f>+#REF!+#REF!+#REF!+#REF!+#REF!+ovi!C509+#REF!+ÖNK!C508</f>
        <v>#REF!</v>
      </c>
      <c r="D506" s="30" t="e">
        <f>+#REF!+#REF!+#REF!+#REF!+#REF!+ovi!D509+#REF!+ÖNK!D508</f>
        <v>#REF!</v>
      </c>
      <c r="E506" s="30" t="e">
        <f>+#REF!+#REF!+#REF!+#REF!+#REF!+ovi!E509+#REF!+ÖNK!#REF!</f>
        <v>#REF!</v>
      </c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outlineLevel="1">
      <c r="A507" s="27" t="s">
        <v>471</v>
      </c>
      <c r="B507" s="6" t="s">
        <v>882</v>
      </c>
      <c r="C507" s="30">
        <f>ovi!C510+ÖNK!C509</f>
        <v>1188</v>
      </c>
      <c r="D507" s="30">
        <f>ovi!D510+ÖNK!D509</f>
        <v>788</v>
      </c>
      <c r="E507" s="30" t="e">
        <f>ovi!E510+ÖNK!#REF!</f>
        <v>#REF!</v>
      </c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outlineLevel="1">
      <c r="A508" s="27" t="s">
        <v>473</v>
      </c>
      <c r="B508" s="6" t="s">
        <v>883</v>
      </c>
      <c r="C508" s="30">
        <f>ovi!C511+ÖNK!C510</f>
        <v>322</v>
      </c>
      <c r="D508" s="30">
        <f>ovi!D511+ÖNK!D510</f>
        <v>214</v>
      </c>
      <c r="E508" s="30" t="e">
        <f>ovi!E511+ÖNK!#REF!</f>
        <v>#REF!</v>
      </c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</row>
    <row r="509" spans="1:41" outlineLevel="1">
      <c r="A509" s="27" t="s">
        <v>475</v>
      </c>
      <c r="B509" s="6" t="s">
        <v>884</v>
      </c>
      <c r="C509" s="30">
        <f>ovi!C512+ÖNK!C511</f>
        <v>0</v>
      </c>
      <c r="D509" s="30">
        <f>ovi!D512+ÖNK!D511</f>
        <v>400</v>
      </c>
      <c r="E509" s="30" t="e">
        <f>ovi!E512+ÖNK!#REF!</f>
        <v>#REF!</v>
      </c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outlineLevel="1">
      <c r="A510" s="27" t="s">
        <v>477</v>
      </c>
      <c r="B510" s="6" t="s">
        <v>885</v>
      </c>
      <c r="C510" s="30">
        <f>ovi!C513+ÖNK!C512</f>
        <v>0</v>
      </c>
      <c r="D510" s="30">
        <f>ovi!D513+ÖNK!D512</f>
        <v>5</v>
      </c>
      <c r="E510" s="30" t="e">
        <f>ovi!E513+ÖNK!#REF!</f>
        <v>#REF!</v>
      </c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</row>
    <row r="511" spans="1:41" hidden="1" outlineLevel="1">
      <c r="A511" s="27" t="s">
        <v>479</v>
      </c>
      <c r="B511" s="6" t="s">
        <v>886</v>
      </c>
      <c r="C511" s="30" t="e">
        <f>+#REF!+#REF!+#REF!+#REF!+#REF!+ovi!C514+#REF!+ÖNK!C513</f>
        <v>#REF!</v>
      </c>
      <c r="D511" s="30" t="e">
        <f>+#REF!+#REF!+#REF!+#REF!+#REF!+ovi!D514+#REF!+ÖNK!D513</f>
        <v>#REF!</v>
      </c>
      <c r="E511" s="30" t="e">
        <f>+#REF!+#REF!+#REF!+#REF!+#REF!+ovi!E514+#REF!+ÖNK!#REF!</f>
        <v>#REF!</v>
      </c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idden="1" outlineLevel="1">
      <c r="A512" s="27" t="s">
        <v>481</v>
      </c>
      <c r="B512" s="6" t="s">
        <v>887</v>
      </c>
      <c r="C512" s="30" t="e">
        <f>+#REF!+#REF!+#REF!+#REF!+#REF!+ovi!C515+#REF!+ÖNK!C514</f>
        <v>#REF!</v>
      </c>
      <c r="D512" s="30" t="e">
        <f>+#REF!+#REF!+#REF!+#REF!+#REF!+ovi!D515+#REF!+ÖNK!D514</f>
        <v>#REF!</v>
      </c>
      <c r="E512" s="30" t="e">
        <f>+#REF!+#REF!+#REF!+#REF!+#REF!+ovi!E515+#REF!+ÖNK!#REF!</f>
        <v>#REF!</v>
      </c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hidden="1" outlineLevel="1">
      <c r="A513" s="27" t="s">
        <v>483</v>
      </c>
      <c r="B513" s="6" t="s">
        <v>888</v>
      </c>
      <c r="C513" s="30" t="e">
        <f>+#REF!+#REF!+#REF!+#REF!+#REF!+ovi!C516+#REF!+ÖNK!C515</f>
        <v>#REF!</v>
      </c>
      <c r="D513" s="30" t="e">
        <f>+#REF!+#REF!+#REF!+#REF!+#REF!+ovi!D516+#REF!+ÖNK!D515</f>
        <v>#REF!</v>
      </c>
      <c r="E513" s="30" t="e">
        <f>+#REF!+#REF!+#REF!+#REF!+#REF!+ovi!E516+#REF!+ÖNK!#REF!</f>
        <v>#REF!</v>
      </c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outlineLevel="1">
      <c r="A514" s="27" t="s">
        <v>485</v>
      </c>
      <c r="B514" s="6" t="s">
        <v>889</v>
      </c>
      <c r="C514" s="30">
        <f>ovi!C517+ÖNK!C516</f>
        <v>0</v>
      </c>
      <c r="D514" s="30">
        <f>ovi!D517+ÖNK!D516</f>
        <v>0</v>
      </c>
      <c r="E514" s="30" t="e">
        <f>ovi!E517+ÖNK!#REF!</f>
        <v>#REF!</v>
      </c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hidden="1" outlineLevel="1">
      <c r="A515" s="27" t="s">
        <v>487</v>
      </c>
      <c r="B515" s="6" t="s">
        <v>890</v>
      </c>
      <c r="C515" s="30" t="e">
        <f>+#REF!+#REF!+#REF!+#REF!+#REF!+ovi!C518+#REF!+ÖNK!C517</f>
        <v>#REF!</v>
      </c>
      <c r="D515" s="30" t="e">
        <f>+#REF!+#REF!+#REF!+#REF!+#REF!+ovi!D518+#REF!+ÖNK!D517</f>
        <v>#REF!</v>
      </c>
      <c r="E515" s="30" t="e">
        <f>+#REF!+#REF!+#REF!+#REF!+#REF!+ovi!E518+#REF!+ÖNK!#REF!</f>
        <v>#REF!</v>
      </c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hidden="1" outlineLevel="1">
      <c r="A516" s="27" t="s">
        <v>538</v>
      </c>
      <c r="B516" s="6" t="s">
        <v>891</v>
      </c>
      <c r="C516" s="30" t="e">
        <f>+#REF!+#REF!+#REF!+#REF!+#REF!+ovi!C519+#REF!+ÖNK!C518</f>
        <v>#REF!</v>
      </c>
      <c r="D516" s="30" t="e">
        <f>+#REF!+#REF!+#REF!+#REF!+#REF!+ovi!D519+#REF!+ÖNK!D518</f>
        <v>#REF!</v>
      </c>
      <c r="E516" s="30" t="e">
        <f>+#REF!+#REF!+#REF!+#REF!+#REF!+ovi!E519+#REF!+ÖNK!#REF!</f>
        <v>#REF!</v>
      </c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hidden="1" outlineLevel="1">
      <c r="A517" s="27" t="s">
        <v>540</v>
      </c>
      <c r="B517" s="6" t="s">
        <v>892</v>
      </c>
      <c r="C517" s="30" t="e">
        <f>+#REF!+#REF!+#REF!+#REF!+#REF!+ovi!C520+#REF!+ÖNK!C519</f>
        <v>#REF!</v>
      </c>
      <c r="D517" s="30" t="e">
        <f>+#REF!+#REF!+#REF!+#REF!+#REF!+ovi!D520+#REF!+ÖNK!D519</f>
        <v>#REF!</v>
      </c>
      <c r="E517" s="30" t="e">
        <f>+#REF!+#REF!+#REF!+#REF!+#REF!+ovi!E520+#REF!+ÖNK!#REF!</f>
        <v>#REF!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outlineLevel="1">
      <c r="A518" s="27" t="s">
        <v>542</v>
      </c>
      <c r="B518" s="6" t="s">
        <v>893</v>
      </c>
      <c r="C518" s="30">
        <f>ovi!C521+ÖNK!C520</f>
        <v>0</v>
      </c>
      <c r="D518" s="30">
        <f>ovi!D521+ÖNK!D520</f>
        <v>0</v>
      </c>
      <c r="E518" s="30" t="e">
        <f>ovi!E521+ÖNK!#REF!</f>
        <v>#REF!</v>
      </c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outlineLevel="1">
      <c r="A519" s="27" t="s">
        <v>544</v>
      </c>
      <c r="B519" s="6" t="s">
        <v>894</v>
      </c>
      <c r="C519" s="30">
        <f>ovi!C522+ÖNK!C521</f>
        <v>0</v>
      </c>
      <c r="D519" s="30">
        <f>ovi!D522+ÖNK!D521</f>
        <v>1100</v>
      </c>
      <c r="E519" s="30" t="e">
        <f>ovi!E522+ÖNK!#REF!</f>
        <v>#REF!</v>
      </c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outlineLevel="1">
      <c r="A520" s="27" t="s">
        <v>546</v>
      </c>
      <c r="B520" s="6" t="s">
        <v>895</v>
      </c>
      <c r="C520" s="30">
        <f>ovi!C523+ÖNK!C522</f>
        <v>0</v>
      </c>
      <c r="D520" s="30">
        <f>ovi!D523+ÖNK!D522</f>
        <v>0</v>
      </c>
      <c r="E520" s="30" t="e">
        <f>ovi!E523+ÖNK!#REF!</f>
        <v>#REF!</v>
      </c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ht="38.25" hidden="1" outlineLevel="1">
      <c r="A521" s="27" t="s">
        <v>548</v>
      </c>
      <c r="B521" s="6" t="s">
        <v>896</v>
      </c>
      <c r="C521" s="30" t="e">
        <f>+#REF!+#REF!+#REF!+#REF!+#REF!+ovi!C524+#REF!+ÖNK!C523</f>
        <v>#REF!</v>
      </c>
      <c r="D521" s="30" t="e">
        <f>+#REF!+#REF!+#REF!+#REF!+#REF!+ovi!D524+#REF!+ÖNK!D523</f>
        <v>#REF!</v>
      </c>
      <c r="E521" s="30" t="e">
        <f>+#REF!+#REF!+#REF!+#REF!+#REF!+ovi!E524+#REF!+ÖNK!#REF!</f>
        <v>#REF!</v>
      </c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hidden="1" outlineLevel="1">
      <c r="A522" s="27" t="s">
        <v>550</v>
      </c>
      <c r="B522" s="6" t="s">
        <v>897</v>
      </c>
      <c r="C522" s="30" t="e">
        <f>+#REF!+#REF!+#REF!+#REF!+#REF!+ovi!C525+#REF!+ÖNK!C524</f>
        <v>#REF!</v>
      </c>
      <c r="D522" s="30" t="e">
        <f>+#REF!+#REF!+#REF!+#REF!+#REF!+ovi!D525+#REF!+ÖNK!D524</f>
        <v>#REF!</v>
      </c>
      <c r="E522" s="30" t="e">
        <f>+#REF!+#REF!+#REF!+#REF!+#REF!+ovi!E525+#REF!+ÖNK!#REF!</f>
        <v>#REF!</v>
      </c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s="22" customFormat="1" ht="22.5" customHeight="1" collapsed="1">
      <c r="A523" s="20" t="s">
        <v>552</v>
      </c>
      <c r="B523" s="21" t="s">
        <v>898</v>
      </c>
      <c r="C523" s="36">
        <f>+C494+C495+C498+C500+C507+C508+C509+C510+C514+C519</f>
        <v>7510</v>
      </c>
      <c r="D523" s="36">
        <f>+D494+D495+D498+D500+D507+D508+D509+D510+D514+D519</f>
        <v>7127</v>
      </c>
      <c r="E523" s="36" t="e">
        <f>+E494+E495+E498+E500+E507+E508+E509+E510+E514+E519</f>
        <v>#REF!</v>
      </c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</row>
    <row r="524" spans="1:41" hidden="1" outlineLevel="1">
      <c r="A524" s="27" t="s">
        <v>554</v>
      </c>
      <c r="B524" s="6" t="s">
        <v>899</v>
      </c>
      <c r="C524" s="30" t="e">
        <f>+#REF!+#REF!+#REF!+#REF!+#REF!+ovi!C527+#REF!+ÖNK!C526</f>
        <v>#REF!</v>
      </c>
      <c r="D524" s="30" t="e">
        <f>+#REF!+#REF!+#REF!+#REF!+#REF!+ovi!D527+#REF!+ÖNK!D526</f>
        <v>#REF!</v>
      </c>
      <c r="E524" s="30" t="e">
        <f>+#REF!+#REF!+#REF!+#REF!+#REF!+ovi!E527+#REF!+ÖNK!#REF!</f>
        <v>#REF!</v>
      </c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hidden="1" outlineLevel="1">
      <c r="A525" s="27" t="s">
        <v>556</v>
      </c>
      <c r="B525" s="6" t="s">
        <v>900</v>
      </c>
      <c r="C525" s="30" t="e">
        <f>+#REF!+#REF!+#REF!+#REF!+#REF!+ovi!C528+#REF!+ÖNK!C527</f>
        <v>#REF!</v>
      </c>
      <c r="D525" s="30" t="e">
        <f>+#REF!+#REF!+#REF!+#REF!+#REF!+ovi!D528+#REF!+ÖNK!D527</f>
        <v>#REF!</v>
      </c>
      <c r="E525" s="30" t="e">
        <f>+#REF!+#REF!+#REF!+#REF!+#REF!+ovi!E528+#REF!+ÖNK!#REF!</f>
        <v>#REF!</v>
      </c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outlineLevel="1">
      <c r="A526" s="27" t="s">
        <v>558</v>
      </c>
      <c r="B526" s="6" t="s">
        <v>901</v>
      </c>
      <c r="C526" s="30">
        <f>ovi!C529+ÖNK!C528</f>
        <v>0</v>
      </c>
      <c r="D526" s="30">
        <f>ovi!D529+ÖNK!D528</f>
        <v>0</v>
      </c>
      <c r="E526" s="30" t="e">
        <f>ovi!E529+ÖNK!#REF!</f>
        <v>#REF!</v>
      </c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hidden="1" outlineLevel="1">
      <c r="A527" s="27" t="s">
        <v>560</v>
      </c>
      <c r="B527" s="6" t="s">
        <v>902</v>
      </c>
      <c r="C527" s="30" t="e">
        <f>+#REF!+#REF!+#REF!+#REF!+#REF!+ovi!C530+#REF!+ÖNK!C529</f>
        <v>#REF!</v>
      </c>
      <c r="D527" s="30" t="e">
        <f>+#REF!+#REF!+#REF!+#REF!+#REF!+ovi!D530+#REF!+ÖNK!D529</f>
        <v>#REF!</v>
      </c>
      <c r="E527" s="30" t="e">
        <f>+#REF!+#REF!+#REF!+#REF!+#REF!+ovi!E530+#REF!+ÖNK!#REF!</f>
        <v>#REF!</v>
      </c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hidden="1" outlineLevel="1">
      <c r="A528" s="27" t="s">
        <v>565</v>
      </c>
      <c r="B528" s="6" t="s">
        <v>903</v>
      </c>
      <c r="C528" s="30" t="e">
        <f>+#REF!+#REF!+#REF!+#REF!+#REF!+ovi!C531+#REF!+ÖNK!C530</f>
        <v>#REF!</v>
      </c>
      <c r="D528" s="30" t="e">
        <f>+#REF!+#REF!+#REF!+#REF!+#REF!+ovi!D531+#REF!+ÖNK!D530</f>
        <v>#REF!</v>
      </c>
      <c r="E528" s="30" t="e">
        <f>+#REF!+#REF!+#REF!+#REF!+#REF!+ovi!E531+#REF!+ÖNK!#REF!</f>
        <v>#REF!</v>
      </c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hidden="1" outlineLevel="1">
      <c r="A529" s="27" t="s">
        <v>567</v>
      </c>
      <c r="B529" s="6" t="s">
        <v>904</v>
      </c>
      <c r="C529" s="30" t="e">
        <f>+#REF!+#REF!+#REF!+#REF!+#REF!+ovi!C532+#REF!+ÖNK!C531</f>
        <v>#REF!</v>
      </c>
      <c r="D529" s="30" t="e">
        <f>+#REF!+#REF!+#REF!+#REF!+#REF!+ovi!D532+#REF!+ÖNK!D531</f>
        <v>#REF!</v>
      </c>
      <c r="E529" s="30" t="e">
        <f>+#REF!+#REF!+#REF!+#REF!+#REF!+ovi!E532+#REF!+ÖNK!#REF!</f>
        <v>#REF!</v>
      </c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hidden="1" outlineLevel="1">
      <c r="A530" s="27" t="s">
        <v>569</v>
      </c>
      <c r="B530" s="6" t="s">
        <v>905</v>
      </c>
      <c r="C530" s="30" t="e">
        <f>+#REF!+#REF!+#REF!+#REF!+#REF!+ovi!C533+#REF!+ÖNK!C532</f>
        <v>#REF!</v>
      </c>
      <c r="D530" s="30" t="e">
        <f>+#REF!+#REF!+#REF!+#REF!+#REF!+ovi!D533+#REF!+ÖNK!D532</f>
        <v>#REF!</v>
      </c>
      <c r="E530" s="30" t="e">
        <f>+#REF!+#REF!+#REF!+#REF!+#REF!+ovi!E533+#REF!+ÖNK!#REF!</f>
        <v>#REF!</v>
      </c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hidden="1" outlineLevel="1">
      <c r="A531" s="27" t="s">
        <v>571</v>
      </c>
      <c r="B531" s="6" t="s">
        <v>906</v>
      </c>
      <c r="C531" s="30" t="e">
        <f>+#REF!+#REF!+#REF!+#REF!+#REF!+ovi!C534+#REF!+ÖNK!C533</f>
        <v>#REF!</v>
      </c>
      <c r="D531" s="30" t="e">
        <f>+#REF!+#REF!+#REF!+#REF!+#REF!+ovi!D534+#REF!+ÖNK!D533</f>
        <v>#REF!</v>
      </c>
      <c r="E531" s="30" t="e">
        <f>+#REF!+#REF!+#REF!+#REF!+#REF!+ovi!E534+#REF!+ÖNK!#REF!</f>
        <v>#REF!</v>
      </c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s="22" customFormat="1" ht="22.5" customHeight="1" collapsed="1">
      <c r="A532" s="20" t="s">
        <v>573</v>
      </c>
      <c r="B532" s="21" t="s">
        <v>907</v>
      </c>
      <c r="C532" s="30">
        <f>ovi!C535+ÖNK!C534</f>
        <v>0</v>
      </c>
      <c r="D532" s="30">
        <f>ovi!D535+ÖNK!D534</f>
        <v>0</v>
      </c>
      <c r="E532" s="30" t="e">
        <f>ovi!E535+ÖNK!#REF!</f>
        <v>#REF!</v>
      </c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</row>
    <row r="533" spans="1:41" ht="25.5" hidden="1" outlineLevel="1">
      <c r="A533" s="27" t="s">
        <v>575</v>
      </c>
      <c r="B533" s="6" t="s">
        <v>908</v>
      </c>
      <c r="C533" s="30" t="e">
        <f>+#REF!+#REF!+#REF!+#REF!+#REF!+ovi!C536+#REF!+ÖNK!C535</f>
        <v>#REF!</v>
      </c>
      <c r="D533" s="30" t="e">
        <f>+#REF!+#REF!+#REF!+#REF!+#REF!+ovi!D536+#REF!+ÖNK!D535</f>
        <v>#REF!</v>
      </c>
      <c r="E533" s="30" t="e">
        <f>+#REF!+#REF!+#REF!+#REF!+#REF!+ovi!E536+#REF!+ÖNK!#REF!</f>
        <v>#REF!</v>
      </c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ht="25.5" hidden="1" outlineLevel="1">
      <c r="A534" s="27" t="s">
        <v>577</v>
      </c>
      <c r="B534" s="6" t="s">
        <v>909</v>
      </c>
      <c r="C534" s="30" t="e">
        <f>+#REF!+#REF!+#REF!+#REF!+#REF!+ovi!C537+#REF!+ÖNK!C536</f>
        <v>#REF!</v>
      </c>
      <c r="D534" s="30" t="e">
        <f>+#REF!+#REF!+#REF!+#REF!+#REF!+ovi!D537+#REF!+ÖNK!D536</f>
        <v>#REF!</v>
      </c>
      <c r="E534" s="30" t="e">
        <f>+#REF!+#REF!+#REF!+#REF!+#REF!+ovi!E537+#REF!+ÖNK!#REF!</f>
        <v>#REF!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:41" hidden="1" outlineLevel="1">
      <c r="A535" s="27" t="s">
        <v>582</v>
      </c>
      <c r="B535" s="6" t="s">
        <v>910</v>
      </c>
      <c r="C535" s="30" t="e">
        <f>+#REF!+#REF!+#REF!+#REF!+#REF!+ovi!C538+#REF!+ÖNK!C537</f>
        <v>#REF!</v>
      </c>
      <c r="D535" s="30" t="e">
        <f>+#REF!+#REF!+#REF!+#REF!+#REF!+ovi!D538+#REF!+ÖNK!D537</f>
        <v>#REF!</v>
      </c>
      <c r="E535" s="30" t="e">
        <f>+#REF!+#REF!+#REF!+#REF!+#REF!+ovi!E538+#REF!+ÖNK!#REF!</f>
        <v>#REF!</v>
      </c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:41" hidden="1" outlineLevel="1">
      <c r="A536" s="27" t="s">
        <v>584</v>
      </c>
      <c r="B536" s="6" t="s">
        <v>911</v>
      </c>
      <c r="C536" s="30" t="e">
        <f>+#REF!+#REF!+#REF!+#REF!+#REF!+ovi!C539+#REF!+ÖNK!C538</f>
        <v>#REF!</v>
      </c>
      <c r="D536" s="30" t="e">
        <f>+#REF!+#REF!+#REF!+#REF!+#REF!+ovi!D539+#REF!+ÖNK!D538</f>
        <v>#REF!</v>
      </c>
      <c r="E536" s="30" t="e">
        <f>+#REF!+#REF!+#REF!+#REF!+#REF!+ovi!E539+#REF!+ÖNK!#REF!</f>
        <v>#REF!</v>
      </c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hidden="1" outlineLevel="1">
      <c r="A537" s="27" t="s">
        <v>586</v>
      </c>
      <c r="B537" s="6" t="s">
        <v>912</v>
      </c>
      <c r="C537" s="30" t="e">
        <f>+#REF!+#REF!+#REF!+#REF!+#REF!+ovi!C540+#REF!+ÖNK!C539</f>
        <v>#REF!</v>
      </c>
      <c r="D537" s="30" t="e">
        <f>+#REF!+#REF!+#REF!+#REF!+#REF!+ovi!D540+#REF!+ÖNK!D539</f>
        <v>#REF!</v>
      </c>
      <c r="E537" s="30" t="e">
        <f>+#REF!+#REF!+#REF!+#REF!+#REF!+ovi!E540+#REF!+ÖNK!#REF!</f>
        <v>#REF!</v>
      </c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hidden="1" outlineLevel="1">
      <c r="A538" s="27" t="s">
        <v>588</v>
      </c>
      <c r="B538" s="6" t="s">
        <v>913</v>
      </c>
      <c r="C538" s="30" t="e">
        <f>+#REF!+#REF!+#REF!+#REF!+#REF!+ovi!C541+#REF!+ÖNK!C540</f>
        <v>#REF!</v>
      </c>
      <c r="D538" s="30" t="e">
        <f>+#REF!+#REF!+#REF!+#REF!+#REF!+ovi!D541+#REF!+ÖNK!D540</f>
        <v>#REF!</v>
      </c>
      <c r="E538" s="30" t="e">
        <f>+#REF!+#REF!+#REF!+#REF!+#REF!+ovi!E541+#REF!+ÖNK!#REF!</f>
        <v>#REF!</v>
      </c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:41" hidden="1" outlineLevel="1">
      <c r="A539" s="27" t="s">
        <v>590</v>
      </c>
      <c r="B539" s="6" t="s">
        <v>914</v>
      </c>
      <c r="C539" s="30" t="e">
        <f>+#REF!+#REF!+#REF!+#REF!+#REF!+ovi!C542+#REF!+ÖNK!C541</f>
        <v>#REF!</v>
      </c>
      <c r="D539" s="30" t="e">
        <f>+#REF!+#REF!+#REF!+#REF!+#REF!+ovi!D542+#REF!+ÖNK!D541</f>
        <v>#REF!</v>
      </c>
      <c r="E539" s="30" t="e">
        <f>+#REF!+#REF!+#REF!+#REF!+#REF!+ovi!E542+#REF!+ÖNK!#REF!</f>
        <v>#REF!</v>
      </c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hidden="1" outlineLevel="1">
      <c r="A540" s="27" t="s">
        <v>592</v>
      </c>
      <c r="B540" s="6" t="s">
        <v>915</v>
      </c>
      <c r="C540" s="30" t="e">
        <f>+#REF!+#REF!+#REF!+#REF!+#REF!+ovi!C543+#REF!+ÖNK!C542</f>
        <v>#REF!</v>
      </c>
      <c r="D540" s="30" t="e">
        <f>+#REF!+#REF!+#REF!+#REF!+#REF!+ovi!D543+#REF!+ÖNK!D542</f>
        <v>#REF!</v>
      </c>
      <c r="E540" s="30" t="e">
        <f>+#REF!+#REF!+#REF!+#REF!+#REF!+ovi!E543+#REF!+ÖNK!#REF!</f>
        <v>#REF!</v>
      </c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hidden="1" outlineLevel="1">
      <c r="A541" s="27" t="s">
        <v>594</v>
      </c>
      <c r="B541" s="6" t="s">
        <v>916</v>
      </c>
      <c r="C541" s="30" t="e">
        <f>+#REF!+#REF!+#REF!+#REF!+#REF!+ovi!C544+#REF!+ÖNK!C543</f>
        <v>#REF!</v>
      </c>
      <c r="D541" s="30" t="e">
        <f>+#REF!+#REF!+#REF!+#REF!+#REF!+ovi!D544+#REF!+ÖNK!D543</f>
        <v>#REF!</v>
      </c>
      <c r="E541" s="30" t="e">
        <f>+#REF!+#REF!+#REF!+#REF!+#REF!+ovi!E544+#REF!+ÖNK!#REF!</f>
        <v>#REF!</v>
      </c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hidden="1" outlineLevel="1">
      <c r="A542" s="27" t="s">
        <v>596</v>
      </c>
      <c r="B542" s="6" t="s">
        <v>917</v>
      </c>
      <c r="C542" s="30" t="e">
        <f>+#REF!+#REF!+#REF!+#REF!+#REF!+ovi!C545+#REF!+ÖNK!C544</f>
        <v>#REF!</v>
      </c>
      <c r="D542" s="30" t="e">
        <f>+#REF!+#REF!+#REF!+#REF!+#REF!+ovi!D545+#REF!+ÖNK!D544</f>
        <v>#REF!</v>
      </c>
      <c r="E542" s="30" t="e">
        <f>+#REF!+#REF!+#REF!+#REF!+#REF!+ovi!E545+#REF!+ÖNK!#REF!</f>
        <v>#REF!</v>
      </c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:41" hidden="1" outlineLevel="1">
      <c r="A543" s="27" t="s">
        <v>598</v>
      </c>
      <c r="B543" s="6" t="s">
        <v>918</v>
      </c>
      <c r="C543" s="30" t="e">
        <f>+#REF!+#REF!+#REF!+#REF!+#REF!+ovi!C546+#REF!+ÖNK!C545</f>
        <v>#REF!</v>
      </c>
      <c r="D543" s="30" t="e">
        <f>+#REF!+#REF!+#REF!+#REF!+#REF!+ovi!D546+#REF!+ÖNK!D545</f>
        <v>#REF!</v>
      </c>
      <c r="E543" s="30" t="e">
        <f>+#REF!+#REF!+#REF!+#REF!+#REF!+ovi!E546+#REF!+ÖNK!#REF!</f>
        <v>#REF!</v>
      </c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hidden="1" outlineLevel="1">
      <c r="A544" s="27" t="s">
        <v>600</v>
      </c>
      <c r="B544" s="6" t="s">
        <v>919</v>
      </c>
      <c r="C544" s="30" t="e">
        <f>+#REF!+#REF!+#REF!+#REF!+#REF!+ovi!C547+#REF!+ÖNK!C546</f>
        <v>#REF!</v>
      </c>
      <c r="D544" s="30" t="e">
        <f>+#REF!+#REF!+#REF!+#REF!+#REF!+ovi!D547+#REF!+ÖNK!D546</f>
        <v>#REF!</v>
      </c>
      <c r="E544" s="30" t="e">
        <f>+#REF!+#REF!+#REF!+#REF!+#REF!+ovi!E547+#REF!+ÖNK!#REF!</f>
        <v>#REF!</v>
      </c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hidden="1" outlineLevel="1">
      <c r="A545" s="27" t="s">
        <v>602</v>
      </c>
      <c r="B545" s="6" t="s">
        <v>920</v>
      </c>
      <c r="C545" s="30" t="e">
        <f>+#REF!+#REF!+#REF!+#REF!+#REF!+ovi!C548+#REF!+ÖNK!C547</f>
        <v>#REF!</v>
      </c>
      <c r="D545" s="30" t="e">
        <f>+#REF!+#REF!+#REF!+#REF!+#REF!+ovi!D548+#REF!+ÖNK!D547</f>
        <v>#REF!</v>
      </c>
      <c r="E545" s="30" t="e">
        <f>+#REF!+#REF!+#REF!+#REF!+#REF!+ovi!E548+#REF!+ÖNK!#REF!</f>
        <v>#REF!</v>
      </c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ht="15.75" customHeight="1" outlineLevel="1">
      <c r="A546" s="27" t="s">
        <v>604</v>
      </c>
      <c r="B546" s="6" t="s">
        <v>921</v>
      </c>
      <c r="C546" s="30">
        <f>ovi!C549+ÖNK!C548</f>
        <v>0</v>
      </c>
      <c r="D546" s="30">
        <f>ovi!D549+ÖNK!D548</f>
        <v>0</v>
      </c>
      <c r="E546" s="30" t="e">
        <f>ovi!E549+ÖNK!#REF!</f>
        <v>#REF!</v>
      </c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</row>
    <row r="547" spans="1:41" hidden="1" outlineLevel="1">
      <c r="A547" s="27" t="s">
        <v>606</v>
      </c>
      <c r="B547" s="6" t="s">
        <v>922</v>
      </c>
      <c r="C547" s="30" t="e">
        <f>+#REF!+#REF!+#REF!+#REF!+#REF!+ovi!C550+#REF!+ÖNK!C549</f>
        <v>#REF!</v>
      </c>
      <c r="D547" s="30" t="e">
        <f>+#REF!+#REF!+#REF!+#REF!+#REF!+ovi!D550+#REF!+ÖNK!D549</f>
        <v>#REF!</v>
      </c>
      <c r="E547" s="30" t="e">
        <f>+#REF!+#REF!+#REF!+#REF!+#REF!+ovi!E550+#REF!+ÖNK!#REF!</f>
        <v>#REF!</v>
      </c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:41" hidden="1" outlineLevel="1">
      <c r="A548" s="27" t="s">
        <v>608</v>
      </c>
      <c r="B548" s="6" t="s">
        <v>0</v>
      </c>
      <c r="C548" s="30" t="e">
        <f>+#REF!+#REF!+#REF!+#REF!+#REF!+ovi!C551+#REF!+ÖNK!C550</f>
        <v>#REF!</v>
      </c>
      <c r="D548" s="30" t="e">
        <f>+#REF!+#REF!+#REF!+#REF!+#REF!+ovi!D551+#REF!+ÖNK!D550</f>
        <v>#REF!</v>
      </c>
      <c r="E548" s="30" t="e">
        <f>+#REF!+#REF!+#REF!+#REF!+#REF!+ovi!E551+#REF!+ÖNK!#REF!</f>
        <v>#REF!</v>
      </c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outlineLevel="1">
      <c r="A549" s="27" t="s">
        <v>610</v>
      </c>
      <c r="B549" s="6" t="s">
        <v>1</v>
      </c>
      <c r="C549" s="30">
        <f>ovi!C552+ÖNK!C551</f>
        <v>0</v>
      </c>
      <c r="D549" s="30">
        <f>ovi!D552+ÖNK!D551</f>
        <v>0</v>
      </c>
      <c r="E549" s="30" t="e">
        <f>ovi!E552+ÖNK!#REF!</f>
        <v>#REF!</v>
      </c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</row>
    <row r="550" spans="1:41" outlineLevel="1">
      <c r="A550" s="27" t="s">
        <v>612</v>
      </c>
      <c r="B550" s="6" t="s">
        <v>2</v>
      </c>
      <c r="C550" s="30">
        <f>ovi!C553+ÖNK!C552</f>
        <v>0</v>
      </c>
      <c r="D550" s="30">
        <f>ovi!D553+ÖNK!D552</f>
        <v>0</v>
      </c>
      <c r="E550" s="30" t="e">
        <f>ovi!E553+ÖNK!#REF!</f>
        <v>#REF!</v>
      </c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:41" hidden="1" outlineLevel="1">
      <c r="A551" s="27" t="s">
        <v>614</v>
      </c>
      <c r="B551" s="6" t="s">
        <v>3</v>
      </c>
      <c r="C551" s="30" t="e">
        <f>+#REF!+#REF!+#REF!+#REF!+#REF!+ovi!C554+#REF!+ÖNK!C553</f>
        <v>#REF!</v>
      </c>
      <c r="D551" s="30" t="e">
        <f>+#REF!+#REF!+#REF!+#REF!+#REF!+ovi!D554+#REF!+ÖNK!D553</f>
        <v>#REF!</v>
      </c>
      <c r="E551" s="30" t="e">
        <f>+#REF!+#REF!+#REF!+#REF!+#REF!+ovi!E554+#REF!+ÖNK!#REF!</f>
        <v>#REF!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:41" hidden="1" outlineLevel="1">
      <c r="A552" s="27" t="s">
        <v>616</v>
      </c>
      <c r="B552" s="6" t="s">
        <v>4</v>
      </c>
      <c r="C552" s="30" t="e">
        <f>+#REF!+#REF!+#REF!+#REF!+#REF!+ovi!C555+#REF!+ÖNK!C554</f>
        <v>#REF!</v>
      </c>
      <c r="D552" s="30" t="e">
        <f>+#REF!+#REF!+#REF!+#REF!+#REF!+ovi!D555+#REF!+ÖNK!D554</f>
        <v>#REF!</v>
      </c>
      <c r="E552" s="30" t="e">
        <f>+#REF!+#REF!+#REF!+#REF!+#REF!+ovi!E555+#REF!+ÖNK!#REF!</f>
        <v>#REF!</v>
      </c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hidden="1" outlineLevel="1">
      <c r="A553" s="27" t="s">
        <v>618</v>
      </c>
      <c r="B553" s="6" t="s">
        <v>5</v>
      </c>
      <c r="C553" s="30" t="e">
        <f>+#REF!+#REF!+#REF!+#REF!+#REF!+ovi!C556+#REF!+ÖNK!C555</f>
        <v>#REF!</v>
      </c>
      <c r="D553" s="30" t="e">
        <f>+#REF!+#REF!+#REF!+#REF!+#REF!+ovi!D556+#REF!+ÖNK!D555</f>
        <v>#REF!</v>
      </c>
      <c r="E553" s="30" t="e">
        <f>+#REF!+#REF!+#REF!+#REF!+#REF!+ovi!E556+#REF!+ÖNK!#REF!</f>
        <v>#REF!</v>
      </c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:41" hidden="1" outlineLevel="1">
      <c r="A554" s="27" t="s">
        <v>620</v>
      </c>
      <c r="B554" s="6" t="s">
        <v>6</v>
      </c>
      <c r="C554" s="30" t="e">
        <f>+#REF!+#REF!+#REF!+#REF!+#REF!+ovi!C557+#REF!+ÖNK!C556</f>
        <v>#REF!</v>
      </c>
      <c r="D554" s="30" t="e">
        <f>+#REF!+#REF!+#REF!+#REF!+#REF!+ovi!D557+#REF!+ÖNK!D556</f>
        <v>#REF!</v>
      </c>
      <c r="E554" s="30" t="e">
        <f>+#REF!+#REF!+#REF!+#REF!+#REF!+ovi!E557+#REF!+ÖNK!#REF!</f>
        <v>#REF!</v>
      </c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hidden="1" outlineLevel="1">
      <c r="A555" s="27" t="s">
        <v>622</v>
      </c>
      <c r="B555" s="6" t="s">
        <v>7</v>
      </c>
      <c r="C555" s="30" t="e">
        <f>+#REF!+#REF!+#REF!+#REF!+#REF!+ovi!C558+#REF!+ÖNK!C557</f>
        <v>#REF!</v>
      </c>
      <c r="D555" s="30" t="e">
        <f>+#REF!+#REF!+#REF!+#REF!+#REF!+ovi!D558+#REF!+ÖNK!D557</f>
        <v>#REF!</v>
      </c>
      <c r="E555" s="30" t="e">
        <f>+#REF!+#REF!+#REF!+#REF!+#REF!+ovi!E558+#REF!+ÖNK!#REF!</f>
        <v>#REF!</v>
      </c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hidden="1" outlineLevel="1">
      <c r="A556" s="27" t="s">
        <v>624</v>
      </c>
      <c r="B556" s="6" t="s">
        <v>8</v>
      </c>
      <c r="C556" s="30" t="e">
        <f>+#REF!+#REF!+#REF!+#REF!+#REF!+ovi!C559+#REF!+ÖNK!C558</f>
        <v>#REF!</v>
      </c>
      <c r="D556" s="30" t="e">
        <f>+#REF!+#REF!+#REF!+#REF!+#REF!+ovi!D559+#REF!+ÖNK!D558</f>
        <v>#REF!</v>
      </c>
      <c r="E556" s="30" t="e">
        <f>+#REF!+#REF!+#REF!+#REF!+#REF!+ovi!E559+#REF!+ÖNK!#REF!</f>
        <v>#REF!</v>
      </c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hidden="1" outlineLevel="1">
      <c r="A557" s="27" t="s">
        <v>626</v>
      </c>
      <c r="B557" s="6" t="s">
        <v>9</v>
      </c>
      <c r="C557" s="30" t="e">
        <f>+#REF!+#REF!+#REF!+#REF!+#REF!+ovi!C560+#REF!+ÖNK!C559</f>
        <v>#REF!</v>
      </c>
      <c r="D557" s="30" t="e">
        <f>+#REF!+#REF!+#REF!+#REF!+#REF!+ovi!D560+#REF!+ÖNK!D559</f>
        <v>#REF!</v>
      </c>
      <c r="E557" s="30" t="e">
        <f>+#REF!+#REF!+#REF!+#REF!+#REF!+ovi!E560+#REF!+ÖNK!#REF!</f>
        <v>#REF!</v>
      </c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s="22" customFormat="1" ht="22.5" customHeight="1">
      <c r="A558" s="20" t="s">
        <v>628</v>
      </c>
      <c r="B558" s="21" t="s">
        <v>10</v>
      </c>
      <c r="C558" s="30">
        <f>ovi!C561+ÖNK!C560</f>
        <v>0</v>
      </c>
      <c r="D558" s="30">
        <f>ovi!D561+ÖNK!D560</f>
        <v>0</v>
      </c>
      <c r="E558" s="30" t="e">
        <f>ovi!E561+ÖNK!#REF!</f>
        <v>#REF!</v>
      </c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</row>
    <row r="559" spans="1:41" ht="25.5" outlineLevel="1">
      <c r="A559" s="27" t="s">
        <v>630</v>
      </c>
      <c r="B559" s="6" t="s">
        <v>11</v>
      </c>
      <c r="C559" s="30">
        <f>ovi!C562+ÖNK!C561</f>
        <v>0</v>
      </c>
      <c r="D559" s="30">
        <f>ovi!D562+ÖNK!D561</f>
        <v>0</v>
      </c>
      <c r="E559" s="30" t="e">
        <f>ovi!E562+ÖNK!#REF!</f>
        <v>#REF!</v>
      </c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:41" ht="25.5" outlineLevel="1">
      <c r="A560" s="27" t="s">
        <v>632</v>
      </c>
      <c r="B560" s="6" t="s">
        <v>12</v>
      </c>
      <c r="C560" s="30">
        <f>ovi!C563+ÖNK!C562</f>
        <v>0</v>
      </c>
      <c r="D560" s="30">
        <f>ovi!D563+ÖNK!D562</f>
        <v>405</v>
      </c>
      <c r="E560" s="30" t="e">
        <f>ovi!E563+ÖNK!#REF!</f>
        <v>#REF!</v>
      </c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hidden="1" outlineLevel="1">
      <c r="A561" s="27" t="s">
        <v>634</v>
      </c>
      <c r="B561" s="6" t="s">
        <v>13</v>
      </c>
      <c r="C561" s="30" t="e">
        <f>+#REF!+#REF!+#REF!+#REF!+#REF!+ovi!C564+#REF!+ÖNK!C563</f>
        <v>#REF!</v>
      </c>
      <c r="D561" s="30" t="e">
        <f>+#REF!+#REF!+#REF!+#REF!+#REF!+ovi!D564+#REF!+ÖNK!D563</f>
        <v>#REF!</v>
      </c>
      <c r="E561" s="30" t="e">
        <f>+#REF!+#REF!+#REF!+#REF!+#REF!+ovi!E564+#REF!+ÖNK!#REF!</f>
        <v>#REF!</v>
      </c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:41" hidden="1" outlineLevel="1">
      <c r="A562" s="27" t="s">
        <v>636</v>
      </c>
      <c r="B562" s="6" t="s">
        <v>14</v>
      </c>
      <c r="C562" s="30" t="e">
        <f>+#REF!+#REF!+#REF!+#REF!+#REF!+ovi!C565+#REF!+ÖNK!C564</f>
        <v>#REF!</v>
      </c>
      <c r="D562" s="30" t="e">
        <f>+#REF!+#REF!+#REF!+#REF!+#REF!+ovi!D565+#REF!+ÖNK!D564</f>
        <v>#REF!</v>
      </c>
      <c r="E562" s="30" t="e">
        <f>+#REF!+#REF!+#REF!+#REF!+#REF!+ovi!E565+#REF!+ÖNK!#REF!</f>
        <v>#REF!</v>
      </c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hidden="1" outlineLevel="1">
      <c r="A563" s="27" t="s">
        <v>638</v>
      </c>
      <c r="B563" s="6" t="s">
        <v>15</v>
      </c>
      <c r="C563" s="30" t="e">
        <f>+#REF!+#REF!+#REF!+#REF!+#REF!+ovi!C566+#REF!+ÖNK!C565</f>
        <v>#REF!</v>
      </c>
      <c r="D563" s="30" t="e">
        <f>+#REF!+#REF!+#REF!+#REF!+#REF!+ovi!D566+#REF!+ÖNK!D565</f>
        <v>#REF!</v>
      </c>
      <c r="E563" s="30" t="e">
        <f>+#REF!+#REF!+#REF!+#REF!+#REF!+ovi!E566+#REF!+ÖNK!#REF!</f>
        <v>#REF!</v>
      </c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:41" outlineLevel="1">
      <c r="A564" s="27" t="s">
        <v>640</v>
      </c>
      <c r="B564" s="6" t="s">
        <v>16</v>
      </c>
      <c r="C564" s="30">
        <f>ovi!C567+ÖNK!C566</f>
        <v>0</v>
      </c>
      <c r="D564" s="30">
        <f>ovi!D567+ÖNK!D566</f>
        <v>405</v>
      </c>
      <c r="E564" s="30" t="e">
        <f>ovi!E567+ÖNK!#REF!</f>
        <v>#REF!</v>
      </c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hidden="1" outlineLevel="1">
      <c r="A565" s="27" t="s">
        <v>642</v>
      </c>
      <c r="B565" s="6" t="s">
        <v>17</v>
      </c>
      <c r="C565" s="30" t="e">
        <f>+#REF!+#REF!+#REF!+#REF!+#REF!+ovi!C568+#REF!+ÖNK!C567</f>
        <v>#REF!</v>
      </c>
      <c r="D565" s="30" t="e">
        <f>+#REF!+#REF!+#REF!+#REF!+#REF!+ovi!D568+#REF!+ÖNK!D567</f>
        <v>#REF!</v>
      </c>
      <c r="E565" s="30" t="e">
        <f>+#REF!+#REF!+#REF!+#REF!+#REF!+ovi!E568+#REF!+ÖNK!#REF!</f>
        <v>#REF!</v>
      </c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hidden="1" outlineLevel="1">
      <c r="A566" s="27" t="s">
        <v>644</v>
      </c>
      <c r="B566" s="6" t="s">
        <v>18</v>
      </c>
      <c r="C566" s="30" t="e">
        <f>+#REF!+#REF!+#REF!+#REF!+#REF!+ovi!C569+#REF!+ÖNK!C568</f>
        <v>#REF!</v>
      </c>
      <c r="D566" s="30" t="e">
        <f>+#REF!+#REF!+#REF!+#REF!+#REF!+ovi!D569+#REF!+ÖNK!D568</f>
        <v>#REF!</v>
      </c>
      <c r="E566" s="30" t="e">
        <f>+#REF!+#REF!+#REF!+#REF!+#REF!+ovi!E569+#REF!+ÖNK!#REF!</f>
        <v>#REF!</v>
      </c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hidden="1" outlineLevel="1">
      <c r="A567" s="27" t="s">
        <v>646</v>
      </c>
      <c r="B567" s="6" t="s">
        <v>19</v>
      </c>
      <c r="C567" s="30" t="e">
        <f>+#REF!+#REF!+#REF!+#REF!+#REF!+ovi!C570+#REF!+ÖNK!C569</f>
        <v>#REF!</v>
      </c>
      <c r="D567" s="30" t="e">
        <f>+#REF!+#REF!+#REF!+#REF!+#REF!+ovi!D570+#REF!+ÖNK!D569</f>
        <v>#REF!</v>
      </c>
      <c r="E567" s="30" t="e">
        <f>+#REF!+#REF!+#REF!+#REF!+#REF!+ovi!E570+#REF!+ÖNK!#REF!</f>
        <v>#REF!</v>
      </c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:41" hidden="1" outlineLevel="1">
      <c r="A568" s="27" t="s">
        <v>648</v>
      </c>
      <c r="B568" s="6" t="s">
        <v>20</v>
      </c>
      <c r="C568" s="30" t="e">
        <f>+#REF!+#REF!+#REF!+#REF!+#REF!+ovi!C571+#REF!+ÖNK!C570</f>
        <v>#REF!</v>
      </c>
      <c r="D568" s="30" t="e">
        <f>+#REF!+#REF!+#REF!+#REF!+#REF!+ovi!D571+#REF!+ÖNK!D570</f>
        <v>#REF!</v>
      </c>
      <c r="E568" s="30" t="e">
        <f>+#REF!+#REF!+#REF!+#REF!+#REF!+ovi!E571+#REF!+ÖNK!#REF!</f>
        <v>#REF!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:41" hidden="1" outlineLevel="1">
      <c r="A569" s="27" t="s">
        <v>650</v>
      </c>
      <c r="B569" s="6" t="s">
        <v>21</v>
      </c>
      <c r="C569" s="30" t="e">
        <f>+#REF!+#REF!+#REF!+#REF!+#REF!+ovi!C572+#REF!+ÖNK!C571</f>
        <v>#REF!</v>
      </c>
      <c r="D569" s="30" t="e">
        <f>+#REF!+#REF!+#REF!+#REF!+#REF!+ovi!D572+#REF!+ÖNK!D571</f>
        <v>#REF!</v>
      </c>
      <c r="E569" s="30" t="e">
        <f>+#REF!+#REF!+#REF!+#REF!+#REF!+ovi!E572+#REF!+ÖNK!#REF!</f>
        <v>#REF!</v>
      </c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hidden="1" outlineLevel="1">
      <c r="A570" s="27" t="s">
        <v>652</v>
      </c>
      <c r="B570" s="6" t="s">
        <v>22</v>
      </c>
      <c r="C570" s="30" t="e">
        <f>+#REF!+#REF!+#REF!+#REF!+#REF!+ovi!C573+#REF!+ÖNK!C572</f>
        <v>#REF!</v>
      </c>
      <c r="D570" s="30" t="e">
        <f>+#REF!+#REF!+#REF!+#REF!+#REF!+ovi!D573+#REF!+ÖNK!D572</f>
        <v>#REF!</v>
      </c>
      <c r="E570" s="30" t="e">
        <f>+#REF!+#REF!+#REF!+#REF!+#REF!+ovi!E573+#REF!+ÖNK!#REF!</f>
        <v>#REF!</v>
      </c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hidden="1" outlineLevel="1">
      <c r="A571" s="27" t="s">
        <v>654</v>
      </c>
      <c r="B571" s="6" t="s">
        <v>23</v>
      </c>
      <c r="C571" s="30" t="e">
        <f>+#REF!+#REF!+#REF!+#REF!+#REF!+ovi!C574+#REF!+ÖNK!C573</f>
        <v>#REF!</v>
      </c>
      <c r="D571" s="30" t="e">
        <f>+#REF!+#REF!+#REF!+#REF!+#REF!+ovi!D574+#REF!+ÖNK!D573</f>
        <v>#REF!</v>
      </c>
      <c r="E571" s="30" t="e">
        <f>+#REF!+#REF!+#REF!+#REF!+#REF!+ovi!E574+#REF!+ÖNK!#REF!</f>
        <v>#REF!</v>
      </c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:41" hidden="1" outlineLevel="1">
      <c r="A572" s="27" t="s">
        <v>656</v>
      </c>
      <c r="B572" s="6" t="s">
        <v>24</v>
      </c>
      <c r="C572" s="30" t="e">
        <f>+#REF!+#REF!+#REF!+#REF!+#REF!+ovi!C575+#REF!+ÖNK!C574</f>
        <v>#REF!</v>
      </c>
      <c r="D572" s="30" t="e">
        <f>+#REF!+#REF!+#REF!+#REF!+#REF!+ovi!D575+#REF!+ÖNK!D574</f>
        <v>#REF!</v>
      </c>
      <c r="E572" s="30" t="e">
        <f>+#REF!+#REF!+#REF!+#REF!+#REF!+ovi!E575+#REF!+ÖNK!#REF!</f>
        <v>#REF!</v>
      </c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:41" hidden="1" outlineLevel="1">
      <c r="A573" s="27" t="s">
        <v>658</v>
      </c>
      <c r="B573" s="6" t="s">
        <v>25</v>
      </c>
      <c r="C573" s="30" t="e">
        <f>+#REF!+#REF!+#REF!+#REF!+#REF!+ovi!C576+#REF!+ÖNK!C575</f>
        <v>#REF!</v>
      </c>
      <c r="D573" s="30" t="e">
        <f>+#REF!+#REF!+#REF!+#REF!+#REF!+ovi!D576+#REF!+ÖNK!D575</f>
        <v>#REF!</v>
      </c>
      <c r="E573" s="30" t="e">
        <f>+#REF!+#REF!+#REF!+#REF!+#REF!+ovi!E576+#REF!+ÖNK!#REF!</f>
        <v>#REF!</v>
      </c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hidden="1" outlineLevel="1">
      <c r="A574" s="27" t="s">
        <v>660</v>
      </c>
      <c r="B574" s="6" t="s">
        <v>26</v>
      </c>
      <c r="C574" s="30" t="e">
        <f>+#REF!+#REF!+#REF!+#REF!+#REF!+ovi!C577+#REF!+ÖNK!C576</f>
        <v>#REF!</v>
      </c>
      <c r="D574" s="30" t="e">
        <f>+#REF!+#REF!+#REF!+#REF!+#REF!+ovi!D577+#REF!+ÖNK!D576</f>
        <v>#REF!</v>
      </c>
      <c r="E574" s="30" t="e">
        <f>+#REF!+#REF!+#REF!+#REF!+#REF!+ovi!E577+#REF!+ÖNK!#REF!</f>
        <v>#REF!</v>
      </c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:41" hidden="1" outlineLevel="1">
      <c r="A575" s="27" t="s">
        <v>662</v>
      </c>
      <c r="B575" s="6" t="s">
        <v>27</v>
      </c>
      <c r="C575" s="30" t="e">
        <f>+#REF!+#REF!+#REF!+#REF!+#REF!+ovi!C578+#REF!+ÖNK!C577</f>
        <v>#REF!</v>
      </c>
      <c r="D575" s="30" t="e">
        <f>+#REF!+#REF!+#REF!+#REF!+#REF!+ovi!D578+#REF!+ÖNK!D577</f>
        <v>#REF!</v>
      </c>
      <c r="E575" s="30" t="e">
        <f>+#REF!+#REF!+#REF!+#REF!+#REF!+ovi!E578+#REF!+ÖNK!#REF!</f>
        <v>#REF!</v>
      </c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:41" hidden="1" outlineLevel="1">
      <c r="A576" s="27" t="s">
        <v>664</v>
      </c>
      <c r="B576" s="6" t="s">
        <v>28</v>
      </c>
      <c r="C576" s="30" t="e">
        <f>+#REF!+#REF!+#REF!+#REF!+#REF!+ovi!C579+#REF!+ÖNK!C578</f>
        <v>#REF!</v>
      </c>
      <c r="D576" s="30" t="e">
        <f>+#REF!+#REF!+#REF!+#REF!+#REF!+ovi!D579+#REF!+ÖNK!D578</f>
        <v>#REF!</v>
      </c>
      <c r="E576" s="30" t="e">
        <f>+#REF!+#REF!+#REF!+#REF!+#REF!+ovi!E579+#REF!+ÖNK!#REF!</f>
        <v>#REF!</v>
      </c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hidden="1" outlineLevel="1">
      <c r="A577" s="27" t="s">
        <v>666</v>
      </c>
      <c r="B577" s="6" t="s">
        <v>29</v>
      </c>
      <c r="C577" s="30" t="e">
        <f>+#REF!+#REF!+#REF!+#REF!+#REF!+ovi!C580+#REF!+ÖNK!C579</f>
        <v>#REF!</v>
      </c>
      <c r="D577" s="30" t="e">
        <f>+#REF!+#REF!+#REF!+#REF!+#REF!+ovi!D580+#REF!+ÖNK!D579</f>
        <v>#REF!</v>
      </c>
      <c r="E577" s="30" t="e">
        <f>+#REF!+#REF!+#REF!+#REF!+#REF!+ovi!E580+#REF!+ÖNK!#REF!</f>
        <v>#REF!</v>
      </c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hidden="1" outlineLevel="1">
      <c r="A578" s="27" t="s">
        <v>668</v>
      </c>
      <c r="B578" s="6" t="s">
        <v>30</v>
      </c>
      <c r="C578" s="30" t="e">
        <f>+#REF!+#REF!+#REF!+#REF!+#REF!+ovi!C581+#REF!+ÖNK!C580</f>
        <v>#REF!</v>
      </c>
      <c r="D578" s="30" t="e">
        <f>+#REF!+#REF!+#REF!+#REF!+#REF!+ovi!D581+#REF!+ÖNK!D580</f>
        <v>#REF!</v>
      </c>
      <c r="E578" s="30" t="e">
        <f>+#REF!+#REF!+#REF!+#REF!+#REF!+ovi!E581+#REF!+ÖNK!#REF!</f>
        <v>#REF!</v>
      </c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:41" hidden="1" outlineLevel="1">
      <c r="A579" s="27" t="s">
        <v>670</v>
      </c>
      <c r="B579" s="6" t="s">
        <v>31</v>
      </c>
      <c r="C579" s="30" t="e">
        <f>+#REF!+#REF!+#REF!+#REF!+#REF!+ovi!C582+#REF!+ÖNK!C581</f>
        <v>#REF!</v>
      </c>
      <c r="D579" s="30" t="e">
        <f>+#REF!+#REF!+#REF!+#REF!+#REF!+ovi!D582+#REF!+ÖNK!D581</f>
        <v>#REF!</v>
      </c>
      <c r="E579" s="30" t="e">
        <f>+#REF!+#REF!+#REF!+#REF!+#REF!+ovi!E582+#REF!+ÖNK!#REF!</f>
        <v>#REF!</v>
      </c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hidden="1" outlineLevel="1">
      <c r="A580" s="27" t="s">
        <v>672</v>
      </c>
      <c r="B580" s="6" t="s">
        <v>32</v>
      </c>
      <c r="C580" s="30" t="e">
        <f>+#REF!+#REF!+#REF!+#REF!+#REF!+ovi!C583+#REF!+ÖNK!C582</f>
        <v>#REF!</v>
      </c>
      <c r="D580" s="30" t="e">
        <f>+#REF!+#REF!+#REF!+#REF!+#REF!+ovi!D583+#REF!+ÖNK!D582</f>
        <v>#REF!</v>
      </c>
      <c r="E580" s="30" t="e">
        <f>+#REF!+#REF!+#REF!+#REF!+#REF!+ovi!E583+#REF!+ÖNK!#REF!</f>
        <v>#REF!</v>
      </c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hidden="1" outlineLevel="1">
      <c r="A581" s="27" t="s">
        <v>674</v>
      </c>
      <c r="B581" s="6" t="s">
        <v>33</v>
      </c>
      <c r="C581" s="30" t="e">
        <f>+#REF!+#REF!+#REF!+#REF!+#REF!+ovi!C584+#REF!+ÖNK!C583</f>
        <v>#REF!</v>
      </c>
      <c r="D581" s="30" t="e">
        <f>+#REF!+#REF!+#REF!+#REF!+#REF!+ovi!D584+#REF!+ÖNK!D583</f>
        <v>#REF!</v>
      </c>
      <c r="E581" s="30" t="e">
        <f>+#REF!+#REF!+#REF!+#REF!+#REF!+ovi!E584+#REF!+ÖNK!#REF!</f>
        <v>#REF!</v>
      </c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hidden="1" outlineLevel="1">
      <c r="A582" s="27" t="s">
        <v>676</v>
      </c>
      <c r="B582" s="6" t="s">
        <v>34</v>
      </c>
      <c r="C582" s="30" t="e">
        <f>+#REF!+#REF!+#REF!+#REF!+#REF!+ovi!C585+#REF!+ÖNK!C584</f>
        <v>#REF!</v>
      </c>
      <c r="D582" s="30" t="e">
        <f>+#REF!+#REF!+#REF!+#REF!+#REF!+ovi!D585+#REF!+ÖNK!D584</f>
        <v>#REF!</v>
      </c>
      <c r="E582" s="30" t="e">
        <f>+#REF!+#REF!+#REF!+#REF!+#REF!+ovi!E585+#REF!+ÖNK!#REF!</f>
        <v>#REF!</v>
      </c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:41" hidden="1" outlineLevel="1">
      <c r="A583" s="27" t="s">
        <v>678</v>
      </c>
      <c r="B583" s="6" t="s">
        <v>35</v>
      </c>
      <c r="C583" s="30" t="e">
        <f>+#REF!+#REF!+#REF!+#REF!+#REF!+ovi!C586+#REF!+ÖNK!C585</f>
        <v>#REF!</v>
      </c>
      <c r="D583" s="30" t="e">
        <f>+#REF!+#REF!+#REF!+#REF!+#REF!+ovi!D586+#REF!+ÖNK!D585</f>
        <v>#REF!</v>
      </c>
      <c r="E583" s="30" t="e">
        <f>+#REF!+#REF!+#REF!+#REF!+#REF!+ovi!E586+#REF!+ÖNK!#REF!</f>
        <v>#REF!</v>
      </c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:41" s="22" customFormat="1" ht="23.25" customHeight="1">
      <c r="A584" s="20" t="s">
        <v>680</v>
      </c>
      <c r="B584" s="21" t="s">
        <v>36</v>
      </c>
      <c r="C584" s="30">
        <f>ovi!C587+ÖNK!C586</f>
        <v>0</v>
      </c>
      <c r="D584" s="30">
        <f>ovi!D587+ÖNK!D586</f>
        <v>405</v>
      </c>
      <c r="E584" s="30" t="e">
        <f>ovi!E587+ÖNK!#REF!</f>
        <v>#REF!</v>
      </c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</row>
    <row r="585" spans="1:41" s="19" customFormat="1" ht="22.5" customHeight="1">
      <c r="A585" s="17" t="s">
        <v>682</v>
      </c>
      <c r="B585" s="18" t="s">
        <v>37</v>
      </c>
      <c r="C585" s="37">
        <f>+C357+C393+C493+C523+C532+C558+C584</f>
        <v>67846</v>
      </c>
      <c r="D585" s="37">
        <f>+D357+D393+D493+D523+D532+D558+D584</f>
        <v>91937</v>
      </c>
      <c r="E585" s="37" t="e">
        <f>+E357+E393+E493+E523+E532+E558+E584</f>
        <v>#REF!</v>
      </c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</row>
    <row r="586" spans="1:41" hidden="1">
      <c r="R586" s="30"/>
      <c r="S586" s="8"/>
      <c r="T586" s="8"/>
    </row>
    <row r="587" spans="1:41" hidden="1">
      <c r="A587" s="27" t="s">
        <v>72</v>
      </c>
      <c r="B587" s="6" t="s">
        <v>38</v>
      </c>
      <c r="C587" s="30" t="e">
        <f>+#REF!+#REF!+#REF!+#REF!+#REF!+ovi!C590+#REF!+ÖNK!C589</f>
        <v>#REF!</v>
      </c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</row>
    <row r="588" spans="1:41" hidden="1">
      <c r="A588" s="27" t="s">
        <v>73</v>
      </c>
      <c r="B588" s="6" t="s">
        <v>39</v>
      </c>
      <c r="C588" s="30" t="e">
        <f>+#REF!+#REF!+#REF!+#REF!+#REF!+ovi!C591+#REF!+ÖNK!C590</f>
        <v>#REF!</v>
      </c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</row>
    <row r="589" spans="1:41" hidden="1">
      <c r="A589" s="27" t="s">
        <v>75</v>
      </c>
      <c r="B589" s="6" t="s">
        <v>40</v>
      </c>
      <c r="C589" s="30" t="e">
        <f>+#REF!+#REF!+#REF!+#REF!+#REF!+ovi!C592+#REF!+ÖNK!C591</f>
        <v>#REF!</v>
      </c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</row>
    <row r="590" spans="1:41" hidden="1">
      <c r="A590" s="27" t="s">
        <v>74</v>
      </c>
      <c r="B590" s="6" t="s">
        <v>41</v>
      </c>
      <c r="C590" s="30" t="e">
        <f>+#REF!+#REF!+#REF!+#REF!+#REF!+ovi!C593+#REF!+ÖNK!C592</f>
        <v>#REF!</v>
      </c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</row>
    <row r="591" spans="1:41" hidden="1">
      <c r="A591" s="27" t="s">
        <v>84</v>
      </c>
      <c r="B591" s="6" t="s">
        <v>42</v>
      </c>
      <c r="C591" s="30" t="e">
        <f>+#REF!+#REF!+#REF!+#REF!+#REF!+ovi!C594+#REF!+ÖNK!C593</f>
        <v>#REF!</v>
      </c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</row>
    <row r="592" spans="1:41" hidden="1">
      <c r="A592" s="7" t="s">
        <v>86</v>
      </c>
      <c r="B592" s="9" t="s">
        <v>43</v>
      </c>
      <c r="C592" s="30" t="e">
        <f>+#REF!+#REF!+#REF!+#REF!+#REF!+ovi!C595+#REF!+ÖNK!C594</f>
        <v>#REF!</v>
      </c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0"/>
      <c r="S592" s="31"/>
      <c r="T592" s="31"/>
    </row>
    <row r="593" spans="1:20" hidden="1">
      <c r="A593" s="27" t="s">
        <v>88</v>
      </c>
      <c r="B593" s="6" t="s">
        <v>44</v>
      </c>
      <c r="C593" s="30" t="e">
        <f>+#REF!+#REF!+#REF!+#REF!+#REF!+ovi!C596+#REF!+ÖNK!C595</f>
        <v>#REF!</v>
      </c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</row>
    <row r="594" spans="1:20" hidden="1">
      <c r="A594" s="27" t="s">
        <v>90</v>
      </c>
      <c r="B594" s="6" t="s">
        <v>45</v>
      </c>
      <c r="C594" s="30" t="e">
        <f>+#REF!+#REF!+#REF!+#REF!+#REF!+ovi!C597+#REF!+ÖNK!C596</f>
        <v>#REF!</v>
      </c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</row>
    <row r="595" spans="1:20" hidden="1">
      <c r="A595" s="27" t="s">
        <v>92</v>
      </c>
      <c r="B595" s="6" t="s">
        <v>46</v>
      </c>
      <c r="C595" s="30" t="e">
        <f>+#REF!+#REF!+#REF!+#REF!+#REF!+ovi!C598+#REF!+ÖNK!C597</f>
        <v>#REF!</v>
      </c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</row>
    <row r="596" spans="1:20" hidden="1">
      <c r="A596" s="27" t="s">
        <v>94</v>
      </c>
      <c r="B596" s="6" t="s">
        <v>47</v>
      </c>
      <c r="C596" s="30" t="e">
        <f>+#REF!+#REF!+#REF!+#REF!+#REF!+ovi!C599+#REF!+ÖNK!C598</f>
        <v>#REF!</v>
      </c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</row>
    <row r="597" spans="1:20" hidden="1">
      <c r="A597" s="27" t="s">
        <v>96</v>
      </c>
      <c r="B597" s="6" t="s">
        <v>48</v>
      </c>
      <c r="C597" s="30" t="e">
        <f>+#REF!+#REF!+#REF!+#REF!+#REF!+ovi!C600+#REF!+ÖNK!C599</f>
        <v>#REF!</v>
      </c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</row>
    <row r="598" spans="1:20" hidden="1">
      <c r="A598" s="27" t="s">
        <v>98</v>
      </c>
      <c r="B598" s="6" t="s">
        <v>49</v>
      </c>
      <c r="C598" s="30" t="e">
        <f>+#REF!+#REF!+#REF!+#REF!+#REF!+ovi!C601+#REF!+ÖNK!C600</f>
        <v>#REF!</v>
      </c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</row>
    <row r="599" spans="1:20" hidden="1">
      <c r="A599" s="7" t="s">
        <v>100</v>
      </c>
      <c r="B599" s="9" t="s">
        <v>50</v>
      </c>
      <c r="C599" s="30" t="e">
        <f>+#REF!+#REF!+#REF!+#REF!+#REF!+ovi!C602+#REF!+ÖNK!C601</f>
        <v>#REF!</v>
      </c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0"/>
      <c r="S599" s="31"/>
      <c r="T599" s="31"/>
    </row>
    <row r="600" spans="1:20">
      <c r="A600" s="27" t="s">
        <v>71</v>
      </c>
      <c r="B600" s="6" t="s">
        <v>51</v>
      </c>
      <c r="C600" s="30">
        <f>ovi!C603+ÖNK!C602</f>
        <v>0</v>
      </c>
      <c r="D600" s="30">
        <v>6301</v>
      </c>
      <c r="E600" s="30" t="e">
        <f>ovi!E603+ÖNK!#REF!</f>
        <v>#REF!</v>
      </c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</row>
    <row r="601" spans="1:20" hidden="1">
      <c r="A601" s="27" t="s">
        <v>103</v>
      </c>
      <c r="B601" s="6" t="s">
        <v>52</v>
      </c>
      <c r="C601" s="30" t="e">
        <f>+#REF!+#REF!+#REF!+#REF!+#REF!+ovi!C604+#REF!+ÖNK!C603</f>
        <v>#REF!</v>
      </c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</row>
    <row r="602" spans="1:20">
      <c r="A602" s="7" t="s">
        <v>105</v>
      </c>
      <c r="B602" s="9" t="s">
        <v>53</v>
      </c>
      <c r="C602" s="30">
        <f>ovi!C605+ÖNK!C604</f>
        <v>0</v>
      </c>
      <c r="D602" s="30">
        <f>SUBTOTAL(9,D600)</f>
        <v>6301</v>
      </c>
      <c r="E602" s="30" t="e">
        <f>ovi!E605+ÖNK!#REF!</f>
        <v>#REF!</v>
      </c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0"/>
      <c r="S602" s="31"/>
      <c r="T602" s="31"/>
    </row>
    <row r="603" spans="1:20">
      <c r="A603" s="27" t="s">
        <v>107</v>
      </c>
      <c r="B603" s="6" t="s">
        <v>54</v>
      </c>
      <c r="C603" s="30">
        <f>ovi!C606+ÖNK!C605</f>
        <v>0</v>
      </c>
      <c r="D603" s="30">
        <f>ovi!D606+ÖNK!D605</f>
        <v>1166</v>
      </c>
      <c r="E603" s="30" t="e">
        <f>ovi!E606+ÖNK!#REF!</f>
        <v>#REF!</v>
      </c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</row>
    <row r="604" spans="1:20" hidden="1">
      <c r="A604" s="27" t="s">
        <v>109</v>
      </c>
      <c r="B604" s="6" t="s">
        <v>55</v>
      </c>
      <c r="C604" s="30" t="e">
        <f>+#REF!+#REF!+#REF!+#REF!+#REF!+ovi!C607+#REF!+ÖNK!C606</f>
        <v>#REF!</v>
      </c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</row>
    <row r="605" spans="1:20">
      <c r="A605" s="27" t="s">
        <v>111</v>
      </c>
      <c r="B605" s="6" t="s">
        <v>56</v>
      </c>
      <c r="C605" s="30">
        <f>ovi!C608+ÖNK!C607</f>
        <v>16574</v>
      </c>
      <c r="D605" s="30">
        <f>ovi!D608+ÖNK!D607</f>
        <v>16128</v>
      </c>
      <c r="E605" s="30" t="e">
        <f>ovi!E608+ÖNK!#REF!</f>
        <v>#REF!</v>
      </c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</row>
    <row r="606" spans="1:20">
      <c r="A606" s="27" t="s">
        <v>113</v>
      </c>
      <c r="B606" s="6" t="s">
        <v>57</v>
      </c>
      <c r="C606" s="30">
        <f>ovi!C609+ÖNK!C608</f>
        <v>0</v>
      </c>
      <c r="D606" s="30">
        <f>ovi!D609+ÖNK!D608</f>
        <v>0</v>
      </c>
      <c r="E606" s="30" t="e">
        <f>ovi!E609+ÖNK!#REF!</f>
        <v>#REF!</v>
      </c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</row>
    <row r="607" spans="1:20" hidden="1">
      <c r="A607" s="27" t="s">
        <v>115</v>
      </c>
      <c r="B607" s="6" t="s">
        <v>58</v>
      </c>
      <c r="C607" s="30" t="e">
        <f>+#REF!+#REF!+#REF!+#REF!+#REF!+ovi!C610+#REF!+ÖNK!C609</f>
        <v>#REF!</v>
      </c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</row>
    <row r="608" spans="1:20" hidden="1">
      <c r="A608" s="27" t="s">
        <v>117</v>
      </c>
      <c r="B608" s="6" t="s">
        <v>59</v>
      </c>
      <c r="C608" s="30" t="e">
        <f>+#REF!+#REF!+#REF!+#REF!+#REF!+ovi!C611+#REF!+ÖNK!C610</f>
        <v>#REF!</v>
      </c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</row>
    <row r="609" spans="1:20" ht="13.5" thickBot="1">
      <c r="A609" s="7" t="s">
        <v>119</v>
      </c>
      <c r="B609" s="9" t="s">
        <v>60</v>
      </c>
      <c r="C609" s="30">
        <f>ovi!C612+ÖNK!C611</f>
        <v>16574</v>
      </c>
      <c r="D609" s="30">
        <f>D603+D605</f>
        <v>17294</v>
      </c>
      <c r="E609" s="30" t="e">
        <f>ovi!E612+ÖNK!#REF!</f>
        <v>#REF!</v>
      </c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</row>
    <row r="610" spans="1:20" ht="13.5" hidden="1" thickBot="1">
      <c r="A610" s="27" t="s">
        <v>121</v>
      </c>
      <c r="B610" s="6" t="s">
        <v>61</v>
      </c>
      <c r="C610" s="30" t="e">
        <f>+#REF!+#REF!+#REF!+#REF!+#REF!+ovi!C613+#REF!+ÖNK!C612</f>
        <v>#REF!</v>
      </c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</row>
    <row r="611" spans="1:20" ht="13.5" hidden="1" thickBot="1">
      <c r="A611" s="27" t="s">
        <v>123</v>
      </c>
      <c r="B611" s="6" t="s">
        <v>62</v>
      </c>
      <c r="C611" s="30" t="e">
        <f>+#REF!+#REF!+#REF!+#REF!+#REF!+ovi!C614+#REF!+ÖNK!C613</f>
        <v>#REF!</v>
      </c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</row>
    <row r="612" spans="1:20" ht="13.5" hidden="1" thickBot="1">
      <c r="A612" s="27" t="s">
        <v>125</v>
      </c>
      <c r="B612" s="6" t="s">
        <v>63</v>
      </c>
      <c r="C612" s="30" t="e">
        <f>+#REF!+#REF!+#REF!+#REF!+#REF!+ovi!C615+#REF!+ÖNK!C614</f>
        <v>#REF!</v>
      </c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</row>
    <row r="613" spans="1:20" ht="13.5" hidden="1" thickBot="1">
      <c r="A613" s="27" t="s">
        <v>127</v>
      </c>
      <c r="B613" s="6" t="s">
        <v>64</v>
      </c>
      <c r="C613" s="30" t="e">
        <f>+#REF!+#REF!+#REF!+#REF!+#REF!+ovi!C616+#REF!+ÖNK!C615</f>
        <v>#REF!</v>
      </c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</row>
    <row r="614" spans="1:20" ht="13.5" hidden="1" thickBot="1">
      <c r="A614" s="27" t="s">
        <v>129</v>
      </c>
      <c r="B614" s="6" t="s">
        <v>65</v>
      </c>
      <c r="C614" s="30" t="e">
        <f>+#REF!+#REF!+#REF!+#REF!+#REF!+ovi!C617+#REF!+ÖNK!C616</f>
        <v>#REF!</v>
      </c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</row>
    <row r="615" spans="1:20" ht="13.5" hidden="1" thickBot="1">
      <c r="A615" s="27" t="s">
        <v>131</v>
      </c>
      <c r="B615" s="6" t="s">
        <v>66</v>
      </c>
      <c r="C615" s="30" t="e">
        <f>+#REF!+#REF!+#REF!+#REF!+#REF!+ovi!C618+#REF!+ÖNK!C617</f>
        <v>#REF!</v>
      </c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</row>
    <row r="616" spans="1:20" ht="13.5" hidden="1" thickBot="1">
      <c r="A616" s="27" t="s">
        <v>133</v>
      </c>
      <c r="B616" s="6" t="s">
        <v>67</v>
      </c>
      <c r="C616" s="30" t="e">
        <f>+#REF!+#REF!+#REF!+#REF!+#REF!+ovi!C619+#REF!+ÖNK!C618</f>
        <v>#REF!</v>
      </c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</row>
    <row r="617" spans="1:20" ht="13.5" hidden="1" thickBot="1">
      <c r="A617" s="7" t="s">
        <v>135</v>
      </c>
      <c r="B617" s="9" t="s">
        <v>68</v>
      </c>
      <c r="C617" s="30" t="e">
        <f>+#REF!+#REF!+#REF!+#REF!+#REF!+ovi!C620+#REF!+ÖNK!C619</f>
        <v>#REF!</v>
      </c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0"/>
      <c r="S617" s="31"/>
      <c r="T617" s="31"/>
    </row>
    <row r="618" spans="1:20" ht="13.5" hidden="1" thickBot="1">
      <c r="A618" s="27" t="s">
        <v>137</v>
      </c>
      <c r="B618" s="6" t="s">
        <v>69</v>
      </c>
      <c r="C618" s="30" t="e">
        <f>+#REF!+#REF!+#REF!+#REF!+#REF!+ovi!C621+#REF!+ÖNK!C620</f>
        <v>#REF!</v>
      </c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</row>
    <row r="619" spans="1:20" ht="13.5" thickBot="1">
      <c r="A619" s="7" t="s">
        <v>139</v>
      </c>
      <c r="B619" s="68" t="s">
        <v>70</v>
      </c>
      <c r="C619" s="70">
        <f>ovi!C622+ÖNK!C621</f>
        <v>16574</v>
      </c>
      <c r="D619" s="70">
        <f>D602+D609</f>
        <v>23595</v>
      </c>
      <c r="E619" s="70" t="e">
        <f>ovi!E622+ÖNK!#REF!</f>
        <v>#REF!</v>
      </c>
      <c r="F619" s="31" t="e">
        <f>+E609-E619</f>
        <v>#REF!</v>
      </c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</row>
    <row r="620" spans="1:20">
      <c r="C620" s="30">
        <f>ovi!C623+ÖNK!C622</f>
        <v>0</v>
      </c>
      <c r="D620" s="30">
        <f>ovi!D623+ÖNK!D622</f>
        <v>0</v>
      </c>
      <c r="E620" s="30" t="e">
        <f>ovi!E623+ÖNK!#REF!</f>
        <v>#REF!</v>
      </c>
    </row>
    <row r="621" spans="1:20">
      <c r="A621" s="64" t="s">
        <v>117</v>
      </c>
      <c r="B621" s="65" t="s">
        <v>296</v>
      </c>
      <c r="C621" s="30">
        <v>16574</v>
      </c>
      <c r="D621" s="30">
        <v>16128</v>
      </c>
      <c r="E621" s="30" t="e">
        <f>ovi!E624+ÖNK!#REF!</f>
        <v>#REF!</v>
      </c>
    </row>
    <row r="622" spans="1:20" ht="13.5" thickBot="1">
      <c r="A622" s="64"/>
      <c r="B622" s="65" t="s">
        <v>931</v>
      </c>
      <c r="C622" s="69"/>
      <c r="D622" s="69">
        <v>1006</v>
      </c>
      <c r="E622" s="69">
        <v>1006</v>
      </c>
    </row>
    <row r="623" spans="1:20" ht="13.5" hidden="1" thickBot="1">
      <c r="A623" s="64"/>
      <c r="B623" s="65" t="s">
        <v>932</v>
      </c>
      <c r="C623" s="69"/>
      <c r="D623" s="69"/>
      <c r="E623" s="69"/>
    </row>
    <row r="624" spans="1:20" ht="13.5" thickBot="1">
      <c r="A624" s="66" t="s">
        <v>148</v>
      </c>
      <c r="B624" s="71" t="s">
        <v>535</v>
      </c>
      <c r="C624" s="70">
        <f>ovi!C625+ÖNK!C625</f>
        <v>16574</v>
      </c>
      <c r="D624" s="70">
        <f>ovi!D625+ÖNK!D625</f>
        <v>17134</v>
      </c>
      <c r="E624" s="70" t="e">
        <f>ovi!E625+ÖNK!#REF!</f>
        <v>#REF!</v>
      </c>
    </row>
    <row r="625" spans="2:20" hidden="1">
      <c r="C625" s="69"/>
    </row>
    <row r="626" spans="2:20" hidden="1">
      <c r="B626" s="1" t="s">
        <v>929</v>
      </c>
      <c r="C626" s="69"/>
      <c r="D626" s="69"/>
      <c r="E626" s="69"/>
    </row>
    <row r="627" spans="2:20" hidden="1">
      <c r="C627" s="69"/>
      <c r="D627" s="69"/>
      <c r="E627" s="69"/>
    </row>
    <row r="628" spans="2:20">
      <c r="B628" s="26" t="s">
        <v>578</v>
      </c>
      <c r="C628" s="8">
        <f>+C316</f>
        <v>67846</v>
      </c>
      <c r="D628" s="8">
        <f>+D316</f>
        <v>98398</v>
      </c>
      <c r="E628" s="163" t="e">
        <f>+E316</f>
        <v>#REF!</v>
      </c>
      <c r="S628" s="8"/>
      <c r="T628" s="8"/>
    </row>
    <row r="629" spans="2:20">
      <c r="B629" s="26" t="s">
        <v>933</v>
      </c>
      <c r="D629" s="8">
        <f>+D622</f>
        <v>1006</v>
      </c>
      <c r="E629" s="163" t="e">
        <f>+E622+E620</f>
        <v>#REF!</v>
      </c>
      <c r="F629" s="8" t="e">
        <f>+E629+E628</f>
        <v>#REF!</v>
      </c>
      <c r="S629" s="8"/>
      <c r="T629" s="8"/>
    </row>
    <row r="630" spans="2:20">
      <c r="B630" s="26" t="s">
        <v>579</v>
      </c>
      <c r="C630" s="8">
        <f>+C585</f>
        <v>67846</v>
      </c>
      <c r="D630" s="8">
        <f>+D585</f>
        <v>91937</v>
      </c>
      <c r="E630" s="163" t="e">
        <f>+E585</f>
        <v>#REF!</v>
      </c>
      <c r="F630" s="8" t="e">
        <f>+E630+E632</f>
        <v>#REF!</v>
      </c>
      <c r="S630" s="8"/>
      <c r="T630" s="8"/>
    </row>
    <row r="631" spans="2:20">
      <c r="G631" s="8" t="s">
        <v>990</v>
      </c>
    </row>
    <row r="632" spans="2:20">
      <c r="B632" s="26" t="s">
        <v>934</v>
      </c>
      <c r="C632" s="8">
        <f>+C628+C629-C630</f>
        <v>0</v>
      </c>
      <c r="D632" s="8">
        <f>D628+D629-D630</f>
        <v>7467</v>
      </c>
      <c r="E632" s="163" t="e">
        <f>+E603+E606+E602</f>
        <v>#REF!</v>
      </c>
    </row>
    <row r="633" spans="2:20">
      <c r="B633" s="26"/>
    </row>
    <row r="634" spans="2:20">
      <c r="B634" s="26"/>
      <c r="C634" s="8">
        <f>+C629+C628</f>
        <v>67846</v>
      </c>
      <c r="D634" s="8">
        <f t="shared" ref="D634" si="9">+D629+D628</f>
        <v>99404</v>
      </c>
      <c r="E634" s="8" t="e">
        <f>+E632+E630-E628-E629</f>
        <v>#REF!</v>
      </c>
    </row>
  </sheetData>
  <autoFilter ref="A2:R630">
    <filterColumn colId="3"/>
    <filterColumn colId="4">
      <customFilters>
        <customFilter operator="greaterThan" val="0"/>
      </customFilters>
    </filterColumn>
  </autoFilter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scale="61" orientation="portrait" horizontalDpi="300" verticalDpi="300" r:id="rId1"/>
  <headerFooter alignWithMargins="0">
    <oddHeader>&amp;L&amp;"Arial CE,Félkövér"Ordacsehi Község Önkormányzat 2015. évi költségvetési rendelete&amp;CÖSSZESÍTŐ&amp;RÉrték típus: Ezer Forint</oddHeader>
    <oddFooter>&amp;R&amp;P/&amp;N</oddFooter>
  </headerFooter>
  <rowBreaks count="1" manualBreakCount="1">
    <brk id="85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XFC631"/>
  <sheetViews>
    <sheetView view="pageBreakPreview" zoomScale="85" zoomScaleNormal="85" zoomScaleSheetLayoutView="85" workbookViewId="0">
      <pane xSplit="3" ySplit="2" topLeftCell="D586" activePane="bottomRight" state="frozen"/>
      <selection activeCell="F52" sqref="F52"/>
      <selection pane="topRight" activeCell="F52" sqref="F52"/>
      <selection pane="bottomLeft" activeCell="F52" sqref="F52"/>
      <selection pane="bottomRight" activeCell="E1" sqref="E1:E1048576"/>
    </sheetView>
  </sheetViews>
  <sheetFormatPr defaultRowHeight="12.75" outlineLevelRow="1"/>
  <cols>
    <col min="1" max="1" width="8.140625" style="1" customWidth="1"/>
    <col min="2" max="2" width="82" style="1" customWidth="1"/>
    <col min="3" max="4" width="20.42578125" style="8" customWidth="1"/>
    <col min="5" max="19" width="17.42578125" style="8" customWidth="1"/>
    <col min="20" max="20" width="18" style="8" customWidth="1"/>
    <col min="21" max="21" width="9.85546875" style="29" customWidth="1"/>
    <col min="22" max="22" width="10.140625" style="29" customWidth="1"/>
    <col min="23" max="43" width="9.140625" style="5"/>
    <col min="44" max="16384" width="9.140625" style="1"/>
  </cols>
  <sheetData>
    <row r="1" spans="1:43" s="5" customFormat="1" ht="12.75" customHeight="1">
      <c r="B1" s="57"/>
      <c r="C1" s="72"/>
      <c r="D1" s="72" t="s">
        <v>926</v>
      </c>
      <c r="E1" s="164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29"/>
      <c r="V1" s="29"/>
    </row>
    <row r="2" spans="1:43" s="40" customFormat="1" ht="38.25">
      <c r="A2" s="2"/>
      <c r="B2" s="2" t="s">
        <v>76</v>
      </c>
      <c r="C2" s="3" t="s">
        <v>80</v>
      </c>
      <c r="D2" s="3" t="s">
        <v>923</v>
      </c>
      <c r="E2" s="161"/>
      <c r="F2" s="161"/>
      <c r="G2" s="161"/>
      <c r="H2" s="161"/>
      <c r="I2" s="38"/>
      <c r="J2" s="162"/>
      <c r="K2" s="39"/>
      <c r="L2" s="39"/>
      <c r="M2" s="39"/>
      <c r="N2" s="39"/>
      <c r="O2" s="39"/>
      <c r="P2" s="3"/>
      <c r="Q2" s="3"/>
      <c r="R2" s="3"/>
      <c r="S2" s="3"/>
      <c r="T2" s="3"/>
      <c r="U2" s="38"/>
      <c r="V2" s="38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>
      <c r="A3" s="27" t="s">
        <v>72</v>
      </c>
      <c r="B3" s="6" t="s">
        <v>77</v>
      </c>
      <c r="C3" s="30">
        <v>4191</v>
      </c>
      <c r="D3" s="30">
        <v>9976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43">
      <c r="A4" s="27" t="s">
        <v>73</v>
      </c>
      <c r="B4" s="6" t="s">
        <v>78</v>
      </c>
      <c r="C4" s="30">
        <v>153</v>
      </c>
      <c r="D4" s="30">
        <v>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>
      <c r="A5" s="27" t="s">
        <v>75</v>
      </c>
      <c r="B5" s="6" t="s">
        <v>79</v>
      </c>
      <c r="C5" s="30"/>
      <c r="D5" s="3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30"/>
      <c r="U5" s="30"/>
      <c r="V5" s="30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>
      <c r="A6" s="27" t="s">
        <v>74</v>
      </c>
      <c r="B6" s="6" t="s">
        <v>83</v>
      </c>
      <c r="C6" s="30">
        <f>SUM(E6:T6)</f>
        <v>0</v>
      </c>
      <c r="D6" s="30">
        <f>SUM(H6:W6)</f>
        <v>0</v>
      </c>
      <c r="E6" s="30">
        <v>0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43">
      <c r="A7" s="27" t="s">
        <v>84</v>
      </c>
      <c r="B7" s="6" t="s">
        <v>85</v>
      </c>
      <c r="C7" s="30">
        <f>SUM(E7:T7)</f>
        <v>0</v>
      </c>
      <c r="D7" s="30">
        <f>SUM(H7:W7)</f>
        <v>0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>
      <c r="A8" s="27" t="s">
        <v>86</v>
      </c>
      <c r="B8" s="6" t="s">
        <v>87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43">
      <c r="A9" s="27" t="s">
        <v>88</v>
      </c>
      <c r="B9" s="6" t="s">
        <v>89</v>
      </c>
      <c r="C9" s="30">
        <v>288</v>
      </c>
      <c r="D9" s="30">
        <v>348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43">
      <c r="A10" s="27" t="s">
        <v>90</v>
      </c>
      <c r="B10" s="6" t="s">
        <v>91</v>
      </c>
      <c r="C10" s="30">
        <f>SUM(E10:T10)</f>
        <v>0</v>
      </c>
      <c r="D10" s="30">
        <f>SUM(H10:W10)</f>
        <v>0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>
      <c r="A11" s="27" t="s">
        <v>92</v>
      </c>
      <c r="B11" s="6" t="s">
        <v>93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>
      <c r="A12" s="27" t="s">
        <v>94</v>
      </c>
      <c r="B12" s="6" t="s">
        <v>95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>
      <c r="A13" s="27" t="s">
        <v>96</v>
      </c>
      <c r="B13" s="6" t="s">
        <v>97</v>
      </c>
      <c r="C13" s="30">
        <f>SUM(E13:T13)</f>
        <v>0</v>
      </c>
      <c r="D13" s="30">
        <f>SUM(H13:W13)</f>
        <v>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>
      <c r="A14" s="27" t="s">
        <v>98</v>
      </c>
      <c r="B14" s="6" t="s">
        <v>99</v>
      </c>
      <c r="C14" s="30">
        <f>SUM(E14:T14)</f>
        <v>0</v>
      </c>
      <c r="D14" s="30">
        <f>SUM(H14:W14)</f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>
      <c r="A15" s="27" t="s">
        <v>100</v>
      </c>
      <c r="B15" s="6" t="s">
        <v>101</v>
      </c>
      <c r="C15" s="30"/>
      <c r="D15" s="30">
        <v>520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spans="1:43">
      <c r="A16" s="27" t="s">
        <v>71</v>
      </c>
      <c r="B16" s="6" t="s">
        <v>102</v>
      </c>
      <c r="C16" s="30">
        <f>SUM(E16:T16)</f>
        <v>0</v>
      </c>
      <c r="D16" s="30">
        <f>SUM(H16:W16)</f>
        <v>0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ht="15.75" customHeight="1">
      <c r="A17" s="7" t="s">
        <v>103</v>
      </c>
      <c r="B17" s="9" t="s">
        <v>104</v>
      </c>
      <c r="C17" s="31">
        <f>SUBTOTAL(9,C3:C15)</f>
        <v>4632</v>
      </c>
      <c r="D17" s="31">
        <f>SUM(D3:D16)</f>
        <v>10844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43">
      <c r="A18" s="27" t="s">
        <v>105</v>
      </c>
      <c r="B18" s="6" t="s">
        <v>106</v>
      </c>
      <c r="C18" s="30">
        <v>4317</v>
      </c>
      <c r="D18" s="30">
        <v>4217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ht="25.5">
      <c r="A19" s="27" t="s">
        <v>107</v>
      </c>
      <c r="B19" s="6" t="s">
        <v>108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>
      <c r="A20" s="27" t="s">
        <v>109</v>
      </c>
      <c r="B20" s="6" t="s">
        <v>110</v>
      </c>
      <c r="C20" s="30"/>
      <c r="D20" s="30">
        <v>150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ht="15.75" customHeight="1">
      <c r="A21" s="7" t="s">
        <v>111</v>
      </c>
      <c r="B21" s="9" t="s">
        <v>112</v>
      </c>
      <c r="C21" s="31">
        <f>SUM(C18:C20)</f>
        <v>4317</v>
      </c>
      <c r="D21" s="31">
        <f>SUM(D18:D20)</f>
        <v>4367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s="13" customFormat="1" ht="22.5" customHeight="1">
      <c r="A22" s="11" t="s">
        <v>113</v>
      </c>
      <c r="B22" s="12" t="s">
        <v>114</v>
      </c>
      <c r="C22" s="32">
        <v>8796</v>
      </c>
      <c r="D22" s="32">
        <f>+D17+D21</f>
        <v>15211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</row>
    <row r="23" spans="1:43" s="13" customFormat="1" ht="25.5">
      <c r="A23" s="11" t="s">
        <v>115</v>
      </c>
      <c r="B23" s="12" t="s">
        <v>116</v>
      </c>
      <c r="C23" s="32">
        <f>SUM(C24:C30)</f>
        <v>2382</v>
      </c>
      <c r="D23" s="32">
        <f>SUM(D24:D30)</f>
        <v>3397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</row>
    <row r="24" spans="1:43">
      <c r="A24" s="27" t="s">
        <v>117</v>
      </c>
      <c r="B24" s="6" t="s">
        <v>118</v>
      </c>
      <c r="C24" s="30">
        <v>2382</v>
      </c>
      <c r="D24" s="30">
        <v>3197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43">
      <c r="A25" s="27" t="s">
        <v>119</v>
      </c>
      <c r="B25" s="6" t="s">
        <v>120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>
      <c r="A26" s="27" t="s">
        <v>121</v>
      </c>
      <c r="B26" s="6" t="s">
        <v>122</v>
      </c>
      <c r="C26" s="30">
        <f>SUM(E26:T26)</f>
        <v>0</v>
      </c>
      <c r="D26" s="30">
        <f>SUM(H26:W26)</f>
        <v>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>
      <c r="A27" s="27" t="s">
        <v>123</v>
      </c>
      <c r="B27" s="6" t="s">
        <v>124</v>
      </c>
      <c r="C27" s="30"/>
      <c r="D27" s="30">
        <v>100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>
      <c r="A28" s="27" t="s">
        <v>125</v>
      </c>
      <c r="B28" s="6" t="s">
        <v>126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ht="25.5">
      <c r="A29" s="27" t="s">
        <v>127</v>
      </c>
      <c r="B29" s="6" t="s">
        <v>128</v>
      </c>
      <c r="C29" s="30">
        <f>SUM(E29:T29)</f>
        <v>0</v>
      </c>
      <c r="D29" s="30">
        <f>SUM(H29:W29)</f>
        <v>0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>
      <c r="A30" s="27" t="s">
        <v>129</v>
      </c>
      <c r="B30" s="6" t="s">
        <v>130</v>
      </c>
      <c r="C30" s="30"/>
      <c r="D30" s="30">
        <v>100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19.5" customHeight="1">
      <c r="A31" s="27" t="s">
        <v>131</v>
      </c>
      <c r="B31" s="6" t="s">
        <v>132</v>
      </c>
      <c r="C31" s="30">
        <f>SUBTOTAL(9,C32:C36)</f>
        <v>50</v>
      </c>
      <c r="D31" s="30">
        <f t="shared" ref="D31" si="0">SUBTOTAL(9,D32:D36)</f>
        <v>115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</row>
    <row r="32" spans="1:43">
      <c r="A32" s="74">
        <v>5111</v>
      </c>
      <c r="B32" s="63" t="s">
        <v>488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</row>
    <row r="33" spans="1:43">
      <c r="A33" s="74">
        <v>5112</v>
      </c>
      <c r="B33" s="63" t="s">
        <v>489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</row>
    <row r="34" spans="1:43">
      <c r="A34" s="74">
        <v>5113</v>
      </c>
      <c r="B34" s="63" t="s">
        <v>490</v>
      </c>
      <c r="C34" s="30">
        <f>SUM(E34:T34)</f>
        <v>0</v>
      </c>
      <c r="D34" s="30">
        <f>SUM(H34:W34)</f>
        <v>0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</row>
    <row r="35" spans="1:43">
      <c r="A35" s="74">
        <v>5114</v>
      </c>
      <c r="B35" s="63" t="s">
        <v>491</v>
      </c>
      <c r="C35" s="30">
        <f>SUM(E35:T35)</f>
        <v>0</v>
      </c>
      <c r="D35" s="30">
        <f>SUM(H35:W35)</f>
        <v>0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</row>
    <row r="36" spans="1:43" ht="25.5">
      <c r="A36" s="74">
        <v>5115</v>
      </c>
      <c r="B36" s="63" t="s">
        <v>499</v>
      </c>
      <c r="C36" s="30">
        <v>50</v>
      </c>
      <c r="D36" s="30">
        <v>115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</row>
    <row r="37" spans="1:43" ht="18" customHeight="1">
      <c r="A37" s="27" t="s">
        <v>133</v>
      </c>
      <c r="B37" s="6" t="s">
        <v>134</v>
      </c>
      <c r="C37" s="30">
        <f>SUBTOTAL(9,C38:C44)</f>
        <v>1420</v>
      </c>
      <c r="D37" s="30">
        <f t="shared" ref="D37" si="1">SUBTOTAL(9,D38:D44)</f>
        <v>1084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>
        <f t="shared" ref="Q37:R37" si="2">SUM(Q38:Q44)</f>
        <v>0</v>
      </c>
      <c r="R37" s="30">
        <f t="shared" si="2"/>
        <v>0</v>
      </c>
      <c r="S37" s="30"/>
      <c r="T37" s="30"/>
      <c r="U37" s="30"/>
      <c r="V37" s="30"/>
    </row>
    <row r="38" spans="1:43">
      <c r="A38" s="74">
        <v>5121</v>
      </c>
      <c r="B38" s="63" t="s">
        <v>492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</row>
    <row r="39" spans="1:43">
      <c r="A39" s="74">
        <v>5122</v>
      </c>
      <c r="B39" s="63" t="s">
        <v>493</v>
      </c>
      <c r="C39" s="30">
        <v>200</v>
      </c>
      <c r="D39" s="30">
        <v>10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</row>
    <row r="40" spans="1:43">
      <c r="A40" s="74">
        <v>5123</v>
      </c>
      <c r="B40" s="63" t="s">
        <v>494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</row>
    <row r="41" spans="1:43">
      <c r="A41" s="74">
        <v>5124</v>
      </c>
      <c r="B41" s="63" t="s">
        <v>495</v>
      </c>
      <c r="C41" s="30">
        <v>850</v>
      </c>
      <c r="D41" s="30">
        <v>547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</row>
    <row r="42" spans="1:43">
      <c r="A42" s="74">
        <v>5125</v>
      </c>
      <c r="B42" s="63" t="s">
        <v>496</v>
      </c>
      <c r="C42" s="30">
        <v>70</v>
      </c>
      <c r="D42" s="30">
        <v>87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</row>
    <row r="43" spans="1:43">
      <c r="A43" s="74">
        <v>5126</v>
      </c>
      <c r="B43" s="63" t="s">
        <v>497</v>
      </c>
      <c r="C43" s="30">
        <v>50</v>
      </c>
      <c r="D43" s="30">
        <v>119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</row>
    <row r="44" spans="1:43">
      <c r="A44" s="74">
        <v>5127</v>
      </c>
      <c r="B44" s="63" t="s">
        <v>498</v>
      </c>
      <c r="C44" s="30">
        <v>250</v>
      </c>
      <c r="D44" s="30">
        <v>321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</row>
    <row r="45" spans="1:43">
      <c r="A45" s="27" t="s">
        <v>135</v>
      </c>
      <c r="B45" s="6" t="s">
        <v>136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>
        <f>SUM(U45:V45)</f>
        <v>0</v>
      </c>
      <c r="U45" s="30"/>
      <c r="V45" s="30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15.75" customHeight="1">
      <c r="A46" s="7" t="s">
        <v>137</v>
      </c>
      <c r="B46" s="9" t="s">
        <v>138</v>
      </c>
      <c r="C46" s="31">
        <f>+C31+C37+C45</f>
        <v>1470</v>
      </c>
      <c r="D46" s="31">
        <f>+D31+D37+D45</f>
        <v>1199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>
        <f t="shared" ref="Q46" si="3">+Q31+Q37+Q45</f>
        <v>0</v>
      </c>
      <c r="R46" s="31"/>
      <c r="S46" s="31"/>
      <c r="T46" s="31"/>
      <c r="U46" s="31"/>
      <c r="V46" s="31"/>
    </row>
    <row r="47" spans="1:43" ht="18" customHeight="1">
      <c r="A47" s="27" t="s">
        <v>139</v>
      </c>
      <c r="B47" s="6" t="s">
        <v>140</v>
      </c>
      <c r="C47" s="30">
        <f>SUBTOTAL(9,C48:C50)</f>
        <v>300</v>
      </c>
      <c r="D47" s="30">
        <f t="shared" ref="D47" si="4">SUBTOTAL(9,D48:D50)</f>
        <v>479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>
        <f t="shared" ref="Q47:T47" si="5">SUM(Q48:Q50)</f>
        <v>0</v>
      </c>
      <c r="R47" s="30">
        <f t="shared" si="5"/>
        <v>0</v>
      </c>
      <c r="S47" s="30">
        <f t="shared" si="5"/>
        <v>0</v>
      </c>
      <c r="T47" s="30">
        <f t="shared" si="5"/>
        <v>0</v>
      </c>
      <c r="U47" s="30"/>
      <c r="V47" s="30"/>
    </row>
    <row r="48" spans="1:43" ht="25.5">
      <c r="A48" s="74">
        <v>52211</v>
      </c>
      <c r="B48" s="63" t="s">
        <v>500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</row>
    <row r="49" spans="1:43">
      <c r="A49" s="74">
        <v>52213</v>
      </c>
      <c r="B49" s="63" t="s">
        <v>501</v>
      </c>
      <c r="C49" s="30">
        <f>SUM(E49:T49)</f>
        <v>0</v>
      </c>
      <c r="D49" s="30">
        <f>SUM(H49:W49)</f>
        <v>0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</row>
    <row r="50" spans="1:43">
      <c r="A50" s="74">
        <v>52214</v>
      </c>
      <c r="B50" s="63" t="s">
        <v>502</v>
      </c>
      <c r="C50" s="30">
        <v>300</v>
      </c>
      <c r="D50" s="30">
        <v>479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</row>
    <row r="51" spans="1:43" ht="18" customHeight="1">
      <c r="A51" s="27" t="s">
        <v>141</v>
      </c>
      <c r="B51" s="6" t="s">
        <v>142</v>
      </c>
      <c r="C51" s="30">
        <f>SUBTOTAL(9,C52)</f>
        <v>380</v>
      </c>
      <c r="D51" s="30">
        <f t="shared" ref="D51" si="6">SUBTOTAL(9,D52)</f>
        <v>461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</row>
    <row r="52" spans="1:43">
      <c r="A52" s="74">
        <v>5221</v>
      </c>
      <c r="B52" s="63" t="s">
        <v>503</v>
      </c>
      <c r="C52" s="30">
        <v>380</v>
      </c>
      <c r="D52" s="30">
        <v>461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</row>
    <row r="53" spans="1:43">
      <c r="A53" s="74">
        <v>5222</v>
      </c>
      <c r="B53" s="63" t="s">
        <v>504</v>
      </c>
      <c r="C53" s="30">
        <f>SUM(E53:T53)</f>
        <v>0</v>
      </c>
      <c r="D53" s="30">
        <f>SUM(H53:W53)</f>
        <v>0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43" ht="15.75" customHeight="1">
      <c r="A54" s="7" t="s">
        <v>143</v>
      </c>
      <c r="B54" s="9" t="s">
        <v>144</v>
      </c>
      <c r="C54" s="31">
        <f>+C47+C51</f>
        <v>680</v>
      </c>
      <c r="D54" s="31">
        <f>+D47+D51</f>
        <v>940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</row>
    <row r="55" spans="1:43" ht="18" customHeight="1">
      <c r="A55" s="27" t="s">
        <v>145</v>
      </c>
      <c r="B55" s="6" t="s">
        <v>146</v>
      </c>
      <c r="C55" s="30">
        <f>SUM(C56:C58)</f>
        <v>4948</v>
      </c>
      <c r="D55" s="30">
        <f>SUM(D56:D58)</f>
        <v>5725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</row>
    <row r="56" spans="1:43">
      <c r="A56" s="74">
        <v>52311</v>
      </c>
      <c r="B56" s="63" t="s">
        <v>505</v>
      </c>
      <c r="C56" s="30">
        <v>2058</v>
      </c>
      <c r="D56" s="30">
        <v>2058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</row>
    <row r="57" spans="1:43">
      <c r="A57" s="74">
        <v>52312</v>
      </c>
      <c r="B57" s="63" t="s">
        <v>506</v>
      </c>
      <c r="C57" s="30">
        <v>2550</v>
      </c>
      <c r="D57" s="30">
        <v>3255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</row>
    <row r="58" spans="1:43">
      <c r="A58" s="74">
        <v>52313</v>
      </c>
      <c r="B58" s="63" t="s">
        <v>507</v>
      </c>
      <c r="C58" s="30">
        <v>340</v>
      </c>
      <c r="D58" s="30">
        <v>412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</row>
    <row r="59" spans="1:43">
      <c r="A59" s="27" t="s">
        <v>147</v>
      </c>
      <c r="B59" s="6" t="s">
        <v>874</v>
      </c>
      <c r="C59" s="30">
        <v>710</v>
      </c>
      <c r="D59" s="30">
        <v>800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>
      <c r="A60" s="27" t="s">
        <v>148</v>
      </c>
      <c r="B60" s="6" t="s">
        <v>873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</row>
    <row r="61" spans="1:43" ht="25.5">
      <c r="A61" s="27" t="s">
        <v>149</v>
      </c>
      <c r="B61" s="6" t="s">
        <v>150</v>
      </c>
      <c r="C61" s="30">
        <f>SUM(E61:T61)</f>
        <v>0</v>
      </c>
      <c r="D61" s="30">
        <f>SUM(H61:W61)</f>
        <v>0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8" customHeight="1">
      <c r="A62" s="27" t="s">
        <v>151</v>
      </c>
      <c r="B62" s="6" t="s">
        <v>152</v>
      </c>
      <c r="C62" s="30">
        <f>SUM(C63:C66)</f>
        <v>2000</v>
      </c>
      <c r="D62" s="30">
        <f>SUM(D63:D66)</f>
        <v>2000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>
        <f t="shared" ref="Q62:R62" si="7">SUM(Q63:Q66)</f>
        <v>0</v>
      </c>
      <c r="R62" s="30">
        <f t="shared" si="7"/>
        <v>0</v>
      </c>
      <c r="S62" s="30"/>
      <c r="T62" s="30"/>
      <c r="U62" s="30"/>
      <c r="V62" s="30"/>
    </row>
    <row r="63" spans="1:43">
      <c r="A63" s="74">
        <v>52341</v>
      </c>
      <c r="B63" s="63" t="s">
        <v>508</v>
      </c>
      <c r="C63" s="30">
        <v>500</v>
      </c>
      <c r="D63" s="30">
        <v>500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</row>
    <row r="64" spans="1:43">
      <c r="A64" s="74">
        <v>52342</v>
      </c>
      <c r="B64" s="63" t="s">
        <v>509</v>
      </c>
      <c r="C64" s="30">
        <v>500</v>
      </c>
      <c r="D64" s="30">
        <v>500</v>
      </c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</row>
    <row r="65" spans="1:43">
      <c r="A65" s="74">
        <v>52343</v>
      </c>
      <c r="B65" s="63" t="s">
        <v>510</v>
      </c>
      <c r="C65" s="30">
        <v>400</v>
      </c>
      <c r="D65" s="30">
        <v>400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</row>
    <row r="66" spans="1:43">
      <c r="A66" s="74">
        <v>52344</v>
      </c>
      <c r="B66" s="63" t="s">
        <v>511</v>
      </c>
      <c r="C66" s="30">
        <v>600</v>
      </c>
      <c r="D66" s="30">
        <v>600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</row>
    <row r="67" spans="1:43">
      <c r="A67" s="27" t="s">
        <v>153</v>
      </c>
      <c r="B67" s="6" t="s">
        <v>154</v>
      </c>
      <c r="C67" s="30">
        <v>500</v>
      </c>
      <c r="D67" s="30">
        <v>389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>
      <c r="A68" s="27" t="s">
        <v>155</v>
      </c>
      <c r="B68" s="6" t="s">
        <v>156</v>
      </c>
      <c r="C68" s="30">
        <f>SUM(E68:T68)</f>
        <v>0</v>
      </c>
      <c r="D68" s="30">
        <f>SUM(H68:W68)</f>
        <v>0</v>
      </c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18" customHeight="1">
      <c r="A69" s="27" t="s">
        <v>157</v>
      </c>
      <c r="B69" s="6" t="s">
        <v>158</v>
      </c>
      <c r="C69" s="30">
        <f>SUM(C70:C72)</f>
        <v>1276</v>
      </c>
      <c r="D69" s="30">
        <f>SUM(D70:D72)</f>
        <v>1458</v>
      </c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>
        <f t="shared" ref="Q69:S69" si="8">SUM(Q70:Q72)</f>
        <v>0</v>
      </c>
      <c r="R69" s="30">
        <f t="shared" si="8"/>
        <v>0</v>
      </c>
      <c r="S69" s="30">
        <f t="shared" si="8"/>
        <v>0</v>
      </c>
      <c r="T69" s="30"/>
      <c r="U69" s="30"/>
      <c r="V69" s="30"/>
    </row>
    <row r="70" spans="1:43">
      <c r="A70" s="74">
        <v>52361</v>
      </c>
      <c r="B70" s="63" t="s">
        <v>979</v>
      </c>
      <c r="C70" s="30">
        <v>570</v>
      </c>
      <c r="D70" s="30">
        <v>752</v>
      </c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</row>
    <row r="71" spans="1:43">
      <c r="A71" s="74">
        <v>52362</v>
      </c>
      <c r="B71" s="63" t="s">
        <v>512</v>
      </c>
      <c r="C71" s="30">
        <v>480</v>
      </c>
      <c r="D71" s="30">
        <v>480</v>
      </c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</row>
    <row r="72" spans="1:43">
      <c r="A72" s="74">
        <v>52363</v>
      </c>
      <c r="B72" s="63" t="s">
        <v>978</v>
      </c>
      <c r="C72" s="30">
        <v>226</v>
      </c>
      <c r="D72" s="30">
        <v>226</v>
      </c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</row>
    <row r="73" spans="1:43" ht="18" customHeight="1">
      <c r="A73" s="27" t="s">
        <v>159</v>
      </c>
      <c r="B73" s="6" t="s">
        <v>160</v>
      </c>
      <c r="C73" s="30">
        <f>SUBTOTAL(9,C74:C81)</f>
        <v>3780</v>
      </c>
      <c r="D73" s="30">
        <f t="shared" ref="D73" si="9">SUBTOTAL(9,D74:D81)</f>
        <v>4696</v>
      </c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</row>
    <row r="74" spans="1:43">
      <c r="A74" s="74">
        <v>52371</v>
      </c>
      <c r="B74" s="63" t="s">
        <v>513</v>
      </c>
      <c r="C74" s="30">
        <v>320</v>
      </c>
      <c r="D74" s="30">
        <v>320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</row>
    <row r="75" spans="1:43">
      <c r="A75" s="74">
        <v>52372</v>
      </c>
      <c r="B75" s="63" t="s">
        <v>415</v>
      </c>
      <c r="C75" s="30">
        <v>300</v>
      </c>
      <c r="D75" s="30">
        <v>300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</row>
    <row r="76" spans="1:43">
      <c r="A76" s="74">
        <v>52373</v>
      </c>
      <c r="B76" s="63" t="s">
        <v>514</v>
      </c>
      <c r="C76" s="30">
        <v>1200</v>
      </c>
      <c r="D76" s="30">
        <v>1200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</row>
    <row r="77" spans="1:43">
      <c r="A77" s="74">
        <v>52374</v>
      </c>
      <c r="B77" s="63" t="s">
        <v>515</v>
      </c>
      <c r="C77" s="30">
        <v>610</v>
      </c>
      <c r="D77" s="30">
        <v>1010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</row>
    <row r="78" spans="1:43">
      <c r="A78" s="74">
        <v>52375</v>
      </c>
      <c r="B78" s="63" t="s">
        <v>980</v>
      </c>
      <c r="C78" s="30">
        <v>400</v>
      </c>
      <c r="D78" s="30">
        <v>400</v>
      </c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</row>
    <row r="79" spans="1:43" ht="25.5">
      <c r="A79" s="74">
        <v>52376</v>
      </c>
      <c r="B79" s="63" t="s">
        <v>981</v>
      </c>
      <c r="C79" s="30">
        <v>450</v>
      </c>
      <c r="D79" s="30">
        <v>966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</row>
    <row r="80" spans="1:43">
      <c r="A80" s="74">
        <v>52377</v>
      </c>
      <c r="B80" s="63" t="s">
        <v>518</v>
      </c>
      <c r="C80" s="30">
        <v>200</v>
      </c>
      <c r="D80" s="30">
        <v>200</v>
      </c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</row>
    <row r="81" spans="1:43">
      <c r="A81" s="74">
        <v>52378</v>
      </c>
      <c r="B81" s="63" t="s">
        <v>519</v>
      </c>
      <c r="C81" s="30">
        <v>300</v>
      </c>
      <c r="D81" s="30">
        <v>300</v>
      </c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</row>
    <row r="82" spans="1:43" ht="15.75" customHeight="1">
      <c r="A82" s="7" t="s">
        <v>161</v>
      </c>
      <c r="B82" s="9" t="s">
        <v>162</v>
      </c>
      <c r="C82" s="31">
        <f>+C55+C59+C60+C62+C67+C69+C73</f>
        <v>13214</v>
      </c>
      <c r="D82" s="31">
        <f>+D55+D59+D60+D62+D67+D69+D73</f>
        <v>15068</v>
      </c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</row>
    <row r="83" spans="1:43">
      <c r="A83" s="27" t="s">
        <v>163</v>
      </c>
      <c r="B83" s="6" t="s">
        <v>878</v>
      </c>
      <c r="C83" s="30">
        <v>0</v>
      </c>
      <c r="D83" s="30">
        <v>11</v>
      </c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8" customHeight="1">
      <c r="A84" s="27" t="s">
        <v>164</v>
      </c>
      <c r="B84" s="6" t="s">
        <v>165</v>
      </c>
      <c r="C84" s="30">
        <f>SUM(C85:C85)</f>
        <v>1200</v>
      </c>
      <c r="D84" s="30">
        <f>SUM(D85:D85)</f>
        <v>1550</v>
      </c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>
        <f>SUM(Q85:Q85)</f>
        <v>0</v>
      </c>
      <c r="R84" s="30">
        <f>SUM(R85:R85)</f>
        <v>0</v>
      </c>
      <c r="S84" s="30"/>
      <c r="T84" s="30"/>
      <c r="U84" s="30"/>
      <c r="V84" s="30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>
      <c r="A85" s="74">
        <v>52422</v>
      </c>
      <c r="B85" s="63" t="s">
        <v>521</v>
      </c>
      <c r="C85" s="30">
        <v>1200</v>
      </c>
      <c r="D85" s="30">
        <v>1550</v>
      </c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5.75" customHeight="1">
      <c r="A86" s="7" t="s">
        <v>166</v>
      </c>
      <c r="B86" s="9" t="s">
        <v>167</v>
      </c>
      <c r="C86" s="31">
        <f>+C83+C84</f>
        <v>1200</v>
      </c>
      <c r="D86" s="31">
        <f>+D83+D84</f>
        <v>1561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>
        <f t="shared" ref="Q86:R86" si="10">+Q83+Q84</f>
        <v>0</v>
      </c>
      <c r="R86" s="31">
        <f t="shared" si="10"/>
        <v>0</v>
      </c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>
      <c r="A87" s="27" t="s">
        <v>168</v>
      </c>
      <c r="B87" s="6" t="s">
        <v>169</v>
      </c>
      <c r="C87" s="30">
        <v>4193</v>
      </c>
      <c r="D87" s="30">
        <v>3483</v>
      </c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</row>
    <row r="88" spans="1:43">
      <c r="A88" s="27" t="s">
        <v>170</v>
      </c>
      <c r="B88" s="6" t="s">
        <v>171</v>
      </c>
      <c r="C88" s="30">
        <v>0</v>
      </c>
      <c r="D88" s="30">
        <v>0</v>
      </c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</row>
    <row r="89" spans="1:43">
      <c r="A89" s="27" t="s">
        <v>172</v>
      </c>
      <c r="B89" s="6" t="s">
        <v>173</v>
      </c>
      <c r="C89" s="30">
        <v>0</v>
      </c>
      <c r="D89" s="30">
        <v>0</v>
      </c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>
      <c r="A90" s="27" t="s">
        <v>174</v>
      </c>
      <c r="B90" s="6" t="s">
        <v>175</v>
      </c>
      <c r="C90" s="30">
        <f t="shared" ref="C90:C95" si="11">SUM(E90:T90)</f>
        <v>0</v>
      </c>
      <c r="D90" s="30">
        <f t="shared" ref="D90:D95" si="12">SUM(H90:W90)</f>
        <v>0</v>
      </c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>
      <c r="A91" s="27" t="s">
        <v>176</v>
      </c>
      <c r="B91" s="6" t="s">
        <v>177</v>
      </c>
      <c r="C91" s="30">
        <f t="shared" si="11"/>
        <v>0</v>
      </c>
      <c r="D91" s="30">
        <f t="shared" si="12"/>
        <v>0</v>
      </c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>
      <c r="A92" s="27" t="s">
        <v>178</v>
      </c>
      <c r="B92" s="6" t="s">
        <v>179</v>
      </c>
      <c r="C92" s="30">
        <f t="shared" si="11"/>
        <v>0</v>
      </c>
      <c r="D92" s="30">
        <f t="shared" si="12"/>
        <v>0</v>
      </c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>
      <c r="A93" s="27" t="s">
        <v>180</v>
      </c>
      <c r="B93" s="6" t="s">
        <v>181</v>
      </c>
      <c r="C93" s="30">
        <f t="shared" si="11"/>
        <v>0</v>
      </c>
      <c r="D93" s="30">
        <f t="shared" si="12"/>
        <v>0</v>
      </c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>
      <c r="A94" s="27" t="s">
        <v>182</v>
      </c>
      <c r="B94" s="6" t="s">
        <v>183</v>
      </c>
      <c r="C94" s="30">
        <f t="shared" si="11"/>
        <v>0</v>
      </c>
      <c r="D94" s="30">
        <f t="shared" si="12"/>
        <v>0</v>
      </c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>
      <c r="A95" s="27" t="s">
        <v>184</v>
      </c>
      <c r="B95" s="6" t="s">
        <v>185</v>
      </c>
      <c r="C95" s="30">
        <f t="shared" si="11"/>
        <v>0</v>
      </c>
      <c r="D95" s="30">
        <f t="shared" si="12"/>
        <v>0</v>
      </c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>
      <c r="A96" s="27" t="s">
        <v>186</v>
      </c>
      <c r="B96" s="6" t="s">
        <v>187</v>
      </c>
      <c r="C96" s="30">
        <f>SUM(C97:C99)</f>
        <v>420</v>
      </c>
      <c r="D96" s="30">
        <f>SUM(D97:D99)</f>
        <v>1940</v>
      </c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</row>
    <row r="97" spans="1:43">
      <c r="A97" s="74">
        <v>84313</v>
      </c>
      <c r="B97" s="63" t="s">
        <v>524</v>
      </c>
      <c r="C97" s="30">
        <v>0</v>
      </c>
      <c r="D97" s="30">
        <v>0</v>
      </c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</row>
    <row r="98" spans="1:43">
      <c r="A98" s="27"/>
      <c r="B98" s="63" t="s">
        <v>525</v>
      </c>
      <c r="C98" s="30">
        <v>0</v>
      </c>
      <c r="D98" s="30">
        <v>0</v>
      </c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</row>
    <row r="99" spans="1:43">
      <c r="A99" s="27"/>
      <c r="B99" s="63" t="s">
        <v>187</v>
      </c>
      <c r="C99" s="30">
        <v>420</v>
      </c>
      <c r="D99" s="30">
        <v>1940</v>
      </c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</row>
    <row r="100" spans="1:43" ht="15.75" customHeight="1">
      <c r="A100" s="7" t="s">
        <v>188</v>
      </c>
      <c r="B100" s="9" t="s">
        <v>189</v>
      </c>
      <c r="C100" s="31">
        <f>+C87+C88+C89+C92+C96</f>
        <v>4613</v>
      </c>
      <c r="D100" s="31">
        <f>+D87+D88+D89+D92+D96</f>
        <v>5423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</row>
    <row r="101" spans="1:43" s="13" customFormat="1" ht="21.75" customHeight="1">
      <c r="A101" s="11" t="s">
        <v>190</v>
      </c>
      <c r="B101" s="12" t="s">
        <v>191</v>
      </c>
      <c r="C101" s="32">
        <f>+C46+C54+C82+C86+C100</f>
        <v>21177</v>
      </c>
      <c r="D101" s="32">
        <f>+D46+D54+D82+D86+D100</f>
        <v>24191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</row>
    <row r="102" spans="1:43" outlineLevel="1">
      <c r="A102" s="27" t="s">
        <v>192</v>
      </c>
      <c r="B102" s="6" t="s">
        <v>193</v>
      </c>
      <c r="C102" s="30">
        <f>SUM(E102:T102)</f>
        <v>0</v>
      </c>
      <c r="D102" s="30">
        <f>SUM(H102:W102)</f>
        <v>0</v>
      </c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>
        <f>SUM(U102:V102)</f>
        <v>0</v>
      </c>
      <c r="U102" s="30"/>
      <c r="V102" s="30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outlineLevel="1">
      <c r="A103" s="27" t="s">
        <v>194</v>
      </c>
      <c r="B103" s="6" t="s">
        <v>195</v>
      </c>
      <c r="C103" s="30">
        <f t="shared" ref="C103:T103" si="13">SUM(C104:C114)</f>
        <v>0</v>
      </c>
      <c r="D103" s="30">
        <f>SUM(D104:D114)</f>
        <v>0</v>
      </c>
      <c r="E103" s="30">
        <f t="shared" si="13"/>
        <v>0</v>
      </c>
      <c r="F103" s="30">
        <f t="shared" si="13"/>
        <v>0</v>
      </c>
      <c r="G103" s="30">
        <f t="shared" si="13"/>
        <v>0</v>
      </c>
      <c r="H103" s="30">
        <f t="shared" si="13"/>
        <v>0</v>
      </c>
      <c r="I103" s="30">
        <f t="shared" si="13"/>
        <v>0</v>
      </c>
      <c r="J103" s="30">
        <f t="shared" si="13"/>
        <v>0</v>
      </c>
      <c r="K103" s="30">
        <f t="shared" si="13"/>
        <v>0</v>
      </c>
      <c r="L103" s="30">
        <f t="shared" si="13"/>
        <v>0</v>
      </c>
      <c r="M103" s="30">
        <f t="shared" si="13"/>
        <v>0</v>
      </c>
      <c r="N103" s="30">
        <f t="shared" si="13"/>
        <v>0</v>
      </c>
      <c r="O103" s="30">
        <f t="shared" si="13"/>
        <v>0</v>
      </c>
      <c r="P103" s="30">
        <f t="shared" si="13"/>
        <v>0</v>
      </c>
      <c r="Q103" s="30">
        <f>SUM(Q104:Q114)</f>
        <v>0</v>
      </c>
      <c r="R103" s="30">
        <f>SUM(R104:R114)</f>
        <v>0</v>
      </c>
      <c r="S103" s="30">
        <f>SUM(S104:S114)</f>
        <v>0</v>
      </c>
      <c r="T103" s="30">
        <f t="shared" si="13"/>
        <v>0</v>
      </c>
      <c r="U103" s="30"/>
      <c r="V103" s="30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outlineLevel="1">
      <c r="A104" s="27" t="s">
        <v>196</v>
      </c>
      <c r="B104" s="6" t="s">
        <v>197</v>
      </c>
      <c r="C104" s="30">
        <f t="shared" ref="C104:C115" si="14">SUM(E104:T104)</f>
        <v>0</v>
      </c>
      <c r="D104" s="30">
        <f t="shared" ref="D104:D115" si="15">SUM(H104:W104)</f>
        <v>0</v>
      </c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>
        <f t="shared" ref="T104:T115" si="16">SUM(U104:V104)</f>
        <v>0</v>
      </c>
      <c r="U104" s="30"/>
      <c r="V104" s="30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outlineLevel="1">
      <c r="A105" s="27" t="s">
        <v>198</v>
      </c>
      <c r="B105" s="6" t="s">
        <v>199</v>
      </c>
      <c r="C105" s="30">
        <f t="shared" si="14"/>
        <v>0</v>
      </c>
      <c r="D105" s="30">
        <f t="shared" si="15"/>
        <v>0</v>
      </c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>
        <f t="shared" si="16"/>
        <v>0</v>
      </c>
      <c r="U105" s="30"/>
      <c r="V105" s="30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outlineLevel="1">
      <c r="A106" s="27" t="s">
        <v>200</v>
      </c>
      <c r="B106" s="6" t="s">
        <v>201</v>
      </c>
      <c r="C106" s="30">
        <f t="shared" si="14"/>
        <v>0</v>
      </c>
      <c r="D106" s="30">
        <f t="shared" si="15"/>
        <v>0</v>
      </c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>
        <f t="shared" si="16"/>
        <v>0</v>
      </c>
      <c r="U106" s="30"/>
      <c r="V106" s="30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outlineLevel="1">
      <c r="A107" s="27" t="s">
        <v>202</v>
      </c>
      <c r="B107" s="6" t="s">
        <v>203</v>
      </c>
      <c r="C107" s="30">
        <f t="shared" si="14"/>
        <v>0</v>
      </c>
      <c r="D107" s="30">
        <f t="shared" si="15"/>
        <v>0</v>
      </c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>
        <f t="shared" si="16"/>
        <v>0</v>
      </c>
      <c r="U107" s="30"/>
      <c r="V107" s="30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outlineLevel="1">
      <c r="A108" s="27" t="s">
        <v>204</v>
      </c>
      <c r="B108" s="6" t="s">
        <v>205</v>
      </c>
      <c r="C108" s="30">
        <f t="shared" si="14"/>
        <v>0</v>
      </c>
      <c r="D108" s="30">
        <f t="shared" si="15"/>
        <v>0</v>
      </c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>
        <f t="shared" si="16"/>
        <v>0</v>
      </c>
      <c r="U108" s="30"/>
      <c r="V108" s="30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outlineLevel="1">
      <c r="A109" s="27" t="s">
        <v>206</v>
      </c>
      <c r="B109" s="6" t="s">
        <v>207</v>
      </c>
      <c r="C109" s="30">
        <f t="shared" si="14"/>
        <v>0</v>
      </c>
      <c r="D109" s="30">
        <f t="shared" si="15"/>
        <v>0</v>
      </c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>
        <f t="shared" si="16"/>
        <v>0</v>
      </c>
      <c r="U109" s="30"/>
      <c r="V109" s="30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outlineLevel="1">
      <c r="A110" s="27" t="s">
        <v>208</v>
      </c>
      <c r="B110" s="6" t="s">
        <v>209</v>
      </c>
      <c r="C110" s="30">
        <f t="shared" si="14"/>
        <v>0</v>
      </c>
      <c r="D110" s="30">
        <f t="shared" si="15"/>
        <v>0</v>
      </c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>
        <f t="shared" si="16"/>
        <v>0</v>
      </c>
      <c r="U110" s="30"/>
      <c r="V110" s="30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outlineLevel="1">
      <c r="A111" s="27" t="s">
        <v>210</v>
      </c>
      <c r="B111" s="6" t="s">
        <v>211</v>
      </c>
      <c r="C111" s="30">
        <f t="shared" si="14"/>
        <v>0</v>
      </c>
      <c r="D111" s="30">
        <f t="shared" si="15"/>
        <v>0</v>
      </c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>
        <f t="shared" si="16"/>
        <v>0</v>
      </c>
      <c r="U111" s="30"/>
      <c r="V111" s="30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outlineLevel="1">
      <c r="A112" s="27" t="s">
        <v>212</v>
      </c>
      <c r="B112" s="6" t="s">
        <v>213</v>
      </c>
      <c r="C112" s="30">
        <f t="shared" si="14"/>
        <v>0</v>
      </c>
      <c r="D112" s="30">
        <f t="shared" si="15"/>
        <v>0</v>
      </c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>
        <f t="shared" si="16"/>
        <v>0</v>
      </c>
      <c r="U112" s="30"/>
      <c r="V112" s="30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outlineLevel="1">
      <c r="A113" s="27" t="s">
        <v>214</v>
      </c>
      <c r="B113" s="6" t="s">
        <v>215</v>
      </c>
      <c r="C113" s="30">
        <f t="shared" si="14"/>
        <v>0</v>
      </c>
      <c r="D113" s="30">
        <f t="shared" si="15"/>
        <v>0</v>
      </c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>
        <f t="shared" si="16"/>
        <v>0</v>
      </c>
      <c r="U113" s="30"/>
      <c r="V113" s="30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outlineLevel="1">
      <c r="A114" s="27" t="s">
        <v>216</v>
      </c>
      <c r="B114" s="6" t="s">
        <v>217</v>
      </c>
      <c r="C114" s="30">
        <f t="shared" si="14"/>
        <v>0</v>
      </c>
      <c r="D114" s="30">
        <f t="shared" si="15"/>
        <v>0</v>
      </c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>
        <f t="shared" si="16"/>
        <v>0</v>
      </c>
      <c r="U114" s="30"/>
      <c r="V114" s="30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outlineLevel="1">
      <c r="A115" s="27" t="s">
        <v>218</v>
      </c>
      <c r="B115" s="6" t="s">
        <v>219</v>
      </c>
      <c r="C115" s="30">
        <f t="shared" si="14"/>
        <v>0</v>
      </c>
      <c r="D115" s="30">
        <f t="shared" si="15"/>
        <v>0</v>
      </c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>
        <f t="shared" si="16"/>
        <v>0</v>
      </c>
      <c r="U115" s="30"/>
      <c r="V115" s="30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outlineLevel="1">
      <c r="A116" s="27" t="s">
        <v>220</v>
      </c>
      <c r="B116" s="6" t="s">
        <v>221</v>
      </c>
      <c r="C116" s="30">
        <f t="shared" ref="C116:T116" si="17">SUM(C117:C123)</f>
        <v>0</v>
      </c>
      <c r="D116" s="30">
        <f>SUM(D117:D123)</f>
        <v>0</v>
      </c>
      <c r="E116" s="30">
        <f t="shared" si="17"/>
        <v>0</v>
      </c>
      <c r="F116" s="30">
        <f t="shared" si="17"/>
        <v>0</v>
      </c>
      <c r="G116" s="30">
        <f t="shared" si="17"/>
        <v>0</v>
      </c>
      <c r="H116" s="30">
        <f t="shared" si="17"/>
        <v>0</v>
      </c>
      <c r="I116" s="30">
        <f t="shared" si="17"/>
        <v>0</v>
      </c>
      <c r="J116" s="30">
        <f t="shared" si="17"/>
        <v>0</v>
      </c>
      <c r="K116" s="30">
        <f t="shared" si="17"/>
        <v>0</v>
      </c>
      <c r="L116" s="30">
        <f t="shared" si="17"/>
        <v>0</v>
      </c>
      <c r="M116" s="30">
        <f t="shared" si="17"/>
        <v>0</v>
      </c>
      <c r="N116" s="30">
        <f t="shared" si="17"/>
        <v>0</v>
      </c>
      <c r="O116" s="30">
        <f t="shared" si="17"/>
        <v>0</v>
      </c>
      <c r="P116" s="30">
        <f t="shared" si="17"/>
        <v>0</v>
      </c>
      <c r="Q116" s="30">
        <f>SUM(Q117:Q123)</f>
        <v>0</v>
      </c>
      <c r="R116" s="30">
        <f>SUM(R117:R123)</f>
        <v>0</v>
      </c>
      <c r="S116" s="30">
        <f>SUM(S117:S123)</f>
        <v>0</v>
      </c>
      <c r="T116" s="30">
        <f t="shared" si="17"/>
        <v>0</v>
      </c>
      <c r="U116" s="30"/>
      <c r="V116" s="30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outlineLevel="1">
      <c r="A117" s="27" t="s">
        <v>222</v>
      </c>
      <c r="B117" s="6" t="s">
        <v>223</v>
      </c>
      <c r="C117" s="30">
        <f t="shared" ref="C117:C123" si="18">SUM(E117:T117)</f>
        <v>0</v>
      </c>
      <c r="D117" s="30">
        <f t="shared" ref="D117:D123" si="19">SUM(H117:W117)</f>
        <v>0</v>
      </c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>
        <f t="shared" ref="T117:T123" si="20">SUM(U117:V117)</f>
        <v>0</v>
      </c>
      <c r="U117" s="30"/>
      <c r="V117" s="30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outlineLevel="1">
      <c r="A118" s="27" t="s">
        <v>224</v>
      </c>
      <c r="B118" s="6" t="s">
        <v>225</v>
      </c>
      <c r="C118" s="30">
        <f t="shared" si="18"/>
        <v>0</v>
      </c>
      <c r="D118" s="30">
        <f t="shared" si="19"/>
        <v>0</v>
      </c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>
        <f t="shared" si="20"/>
        <v>0</v>
      </c>
      <c r="U118" s="30"/>
      <c r="V118" s="30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outlineLevel="1">
      <c r="A119" s="27" t="s">
        <v>226</v>
      </c>
      <c r="B119" s="6" t="s">
        <v>227</v>
      </c>
      <c r="C119" s="30">
        <f t="shared" si="18"/>
        <v>0</v>
      </c>
      <c r="D119" s="30">
        <f t="shared" si="19"/>
        <v>0</v>
      </c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>
        <f t="shared" si="20"/>
        <v>0</v>
      </c>
      <c r="U119" s="30"/>
      <c r="V119" s="30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25.5" outlineLevel="1">
      <c r="A120" s="27" t="s">
        <v>228</v>
      </c>
      <c r="B120" s="6" t="s">
        <v>229</v>
      </c>
      <c r="C120" s="30">
        <f t="shared" si="18"/>
        <v>0</v>
      </c>
      <c r="D120" s="30">
        <f t="shared" si="19"/>
        <v>0</v>
      </c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>
        <f t="shared" si="20"/>
        <v>0</v>
      </c>
      <c r="U120" s="30"/>
      <c r="V120" s="30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outlineLevel="1">
      <c r="A121" s="27" t="s">
        <v>230</v>
      </c>
      <c r="B121" s="6" t="s">
        <v>231</v>
      </c>
      <c r="C121" s="30">
        <f t="shared" si="18"/>
        <v>0</v>
      </c>
      <c r="D121" s="30">
        <f t="shared" si="19"/>
        <v>0</v>
      </c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>
        <f t="shared" si="20"/>
        <v>0</v>
      </c>
      <c r="U121" s="30"/>
      <c r="V121" s="30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outlineLevel="1">
      <c r="A122" s="27" t="s">
        <v>232</v>
      </c>
      <c r="B122" s="6" t="s">
        <v>233</v>
      </c>
      <c r="C122" s="30">
        <f t="shared" si="18"/>
        <v>0</v>
      </c>
      <c r="D122" s="30">
        <f t="shared" si="19"/>
        <v>0</v>
      </c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>
        <f t="shared" si="20"/>
        <v>0</v>
      </c>
      <c r="U122" s="30"/>
      <c r="V122" s="30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outlineLevel="1">
      <c r="A123" s="27" t="s">
        <v>234</v>
      </c>
      <c r="B123" s="6" t="s">
        <v>235</v>
      </c>
      <c r="C123" s="30">
        <f t="shared" si="18"/>
        <v>0</v>
      </c>
      <c r="D123" s="30">
        <f t="shared" si="19"/>
        <v>0</v>
      </c>
      <c r="E123" s="30">
        <v>0</v>
      </c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>
        <f t="shared" si="20"/>
        <v>0</v>
      </c>
      <c r="U123" s="30"/>
      <c r="V123" s="30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outlineLevel="1">
      <c r="A124" s="27" t="s">
        <v>236</v>
      </c>
      <c r="B124" s="6" t="s">
        <v>237</v>
      </c>
      <c r="C124" s="30">
        <v>120</v>
      </c>
      <c r="D124" s="30">
        <v>1057</v>
      </c>
      <c r="E124" s="30">
        <f t="shared" ref="E124:M124" si="21">SUM(E125:E133)</f>
        <v>0</v>
      </c>
      <c r="F124" s="30">
        <f t="shared" si="21"/>
        <v>0</v>
      </c>
      <c r="G124" s="30">
        <f t="shared" si="21"/>
        <v>0</v>
      </c>
      <c r="H124" s="30">
        <f t="shared" si="21"/>
        <v>0</v>
      </c>
      <c r="I124" s="30">
        <f t="shared" si="21"/>
        <v>0</v>
      </c>
      <c r="J124" s="30">
        <f t="shared" si="21"/>
        <v>0</v>
      </c>
      <c r="K124" s="30">
        <f t="shared" si="21"/>
        <v>0</v>
      </c>
      <c r="L124" s="30">
        <f t="shared" si="21"/>
        <v>0</v>
      </c>
      <c r="M124" s="30">
        <f t="shared" si="21"/>
        <v>0</v>
      </c>
      <c r="N124" s="30"/>
      <c r="O124" s="30"/>
      <c r="P124" s="30"/>
      <c r="Q124" s="30"/>
      <c r="R124" s="30"/>
      <c r="S124" s="30"/>
      <c r="T124" s="30"/>
      <c r="U124" s="30"/>
      <c r="V124" s="30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38.25" outlineLevel="1">
      <c r="A125" s="27" t="s">
        <v>238</v>
      </c>
      <c r="B125" s="6" t="s">
        <v>239</v>
      </c>
      <c r="C125" s="30">
        <f t="shared" ref="C125:C131" si="22">SUM(E125:T125)</f>
        <v>0</v>
      </c>
      <c r="D125" s="30">
        <f t="shared" ref="D125:D131" si="23">SUM(H125:W125)</f>
        <v>0</v>
      </c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>
        <f t="shared" ref="T125:T133" si="24">SUM(U125:V125)</f>
        <v>0</v>
      </c>
      <c r="U125" s="30"/>
      <c r="V125" s="30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25.5" outlineLevel="1">
      <c r="A126" s="27" t="s">
        <v>240</v>
      </c>
      <c r="B126" s="6" t="s">
        <v>241</v>
      </c>
      <c r="C126" s="30">
        <f t="shared" si="22"/>
        <v>0</v>
      </c>
      <c r="D126" s="30">
        <f t="shared" si="23"/>
        <v>0</v>
      </c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>
        <f t="shared" si="24"/>
        <v>0</v>
      </c>
      <c r="U126" s="30"/>
      <c r="V126" s="30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outlineLevel="1">
      <c r="A127" s="27" t="s">
        <v>242</v>
      </c>
      <c r="B127" s="6" t="s">
        <v>243</v>
      </c>
      <c r="C127" s="30">
        <f t="shared" si="22"/>
        <v>0</v>
      </c>
      <c r="D127" s="30">
        <f t="shared" si="23"/>
        <v>0</v>
      </c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>
        <f t="shared" si="24"/>
        <v>0</v>
      </c>
      <c r="U127" s="30"/>
      <c r="V127" s="30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outlineLevel="1">
      <c r="A128" s="27" t="s">
        <v>244</v>
      </c>
      <c r="B128" s="6" t="s">
        <v>245</v>
      </c>
      <c r="C128" s="30">
        <f t="shared" si="22"/>
        <v>0</v>
      </c>
      <c r="D128" s="30">
        <f t="shared" si="23"/>
        <v>0</v>
      </c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>
        <f t="shared" si="24"/>
        <v>0</v>
      </c>
      <c r="U128" s="30"/>
      <c r="V128" s="30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outlineLevel="1">
      <c r="A129" s="27" t="s">
        <v>246</v>
      </c>
      <c r="B129" s="6" t="s">
        <v>247</v>
      </c>
      <c r="C129" s="30">
        <f t="shared" si="22"/>
        <v>0</v>
      </c>
      <c r="D129" s="30">
        <f t="shared" si="23"/>
        <v>0</v>
      </c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>
        <f t="shared" si="24"/>
        <v>0</v>
      </c>
      <c r="U129" s="30"/>
      <c r="V129" s="30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outlineLevel="1">
      <c r="A130" s="27" t="s">
        <v>248</v>
      </c>
      <c r="B130" s="6" t="s">
        <v>249</v>
      </c>
      <c r="C130" s="30">
        <f t="shared" si="22"/>
        <v>0</v>
      </c>
      <c r="D130" s="30">
        <f t="shared" si="23"/>
        <v>0</v>
      </c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>
        <f t="shared" si="24"/>
        <v>0</v>
      </c>
      <c r="U130" s="30"/>
      <c r="V130" s="30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outlineLevel="1">
      <c r="A131" s="27" t="s">
        <v>250</v>
      </c>
      <c r="B131" s="6" t="s">
        <v>251</v>
      </c>
      <c r="C131" s="30">
        <f t="shared" si="22"/>
        <v>0</v>
      </c>
      <c r="D131" s="30">
        <f t="shared" si="23"/>
        <v>0</v>
      </c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>
        <f t="shared" si="24"/>
        <v>0</v>
      </c>
      <c r="U131" s="30"/>
      <c r="V131" s="30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outlineLevel="1">
      <c r="A132" s="27" t="s">
        <v>252</v>
      </c>
      <c r="B132" s="6" t="s">
        <v>253</v>
      </c>
      <c r="C132" s="30">
        <v>0</v>
      </c>
      <c r="D132" s="30">
        <v>0</v>
      </c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outlineLevel="1">
      <c r="A133" s="27" t="s">
        <v>254</v>
      </c>
      <c r="B133" s="6" t="s">
        <v>255</v>
      </c>
      <c r="C133" s="30">
        <f>SUM(E133:T133)</f>
        <v>0</v>
      </c>
      <c r="D133" s="30">
        <f>SUM(H133:W133)</f>
        <v>0</v>
      </c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>
        <f t="shared" si="24"/>
        <v>0</v>
      </c>
      <c r="U133" s="30"/>
      <c r="V133" s="30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outlineLevel="1">
      <c r="A134" s="27" t="s">
        <v>256</v>
      </c>
      <c r="B134" s="6" t="s">
        <v>257</v>
      </c>
      <c r="C134" s="30">
        <f>SUM(C135:C140)</f>
        <v>150</v>
      </c>
      <c r="D134" s="30">
        <f>SUM(D135:D140)</f>
        <v>765</v>
      </c>
      <c r="E134" s="30">
        <f t="shared" ref="E134:P134" si="25">SUM(E135:E140)</f>
        <v>0</v>
      </c>
      <c r="F134" s="30">
        <f t="shared" si="25"/>
        <v>0</v>
      </c>
      <c r="G134" s="30">
        <f t="shared" si="25"/>
        <v>0</v>
      </c>
      <c r="H134" s="30">
        <f t="shared" si="25"/>
        <v>0</v>
      </c>
      <c r="I134" s="30">
        <f t="shared" si="25"/>
        <v>0</v>
      </c>
      <c r="J134" s="30">
        <f t="shared" si="25"/>
        <v>0</v>
      </c>
      <c r="K134" s="30">
        <f t="shared" si="25"/>
        <v>0</v>
      </c>
      <c r="L134" s="30">
        <f t="shared" si="25"/>
        <v>0</v>
      </c>
      <c r="M134" s="30">
        <f t="shared" si="25"/>
        <v>0</v>
      </c>
      <c r="N134" s="30">
        <f t="shared" si="25"/>
        <v>0</v>
      </c>
      <c r="O134" s="30">
        <f t="shared" si="25"/>
        <v>0</v>
      </c>
      <c r="P134" s="30">
        <f t="shared" si="25"/>
        <v>0</v>
      </c>
      <c r="Q134" s="30"/>
      <c r="R134" s="30"/>
      <c r="S134" s="30"/>
      <c r="T134" s="30"/>
      <c r="U134" s="30"/>
      <c r="V134" s="30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outlineLevel="1">
      <c r="A135" s="27" t="s">
        <v>258</v>
      </c>
      <c r="B135" s="6" t="s">
        <v>259</v>
      </c>
      <c r="C135" s="30">
        <f>SUM(E135:T135)</f>
        <v>0</v>
      </c>
      <c r="D135" s="30">
        <f>SUM(H135:W135)</f>
        <v>0</v>
      </c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>
        <f t="shared" ref="T135:T170" si="26">SUM(U135:V135)</f>
        <v>0</v>
      </c>
      <c r="U135" s="30"/>
      <c r="V135" s="30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outlineLevel="1">
      <c r="A136" s="27" t="s">
        <v>260</v>
      </c>
      <c r="B136" s="6" t="s">
        <v>261</v>
      </c>
      <c r="C136" s="30">
        <f>SUM(E136:T136)</f>
        <v>0</v>
      </c>
      <c r="D136" s="30">
        <f>SUM(H136:W136)</f>
        <v>0</v>
      </c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>
        <f t="shared" si="26"/>
        <v>0</v>
      </c>
      <c r="U136" s="30"/>
      <c r="V136" s="30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outlineLevel="1">
      <c r="A137" s="27" t="s">
        <v>262</v>
      </c>
      <c r="B137" s="6" t="s">
        <v>263</v>
      </c>
      <c r="C137" s="30">
        <v>150</v>
      </c>
      <c r="D137" s="30">
        <v>765</v>
      </c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outlineLevel="1">
      <c r="A138" s="27" t="s">
        <v>264</v>
      </c>
      <c r="B138" s="6" t="s">
        <v>265</v>
      </c>
      <c r="C138" s="30">
        <f t="shared" ref="C138:C143" si="27">SUM(E138:T138)</f>
        <v>0</v>
      </c>
      <c r="D138" s="30">
        <f t="shared" ref="D138:D143" si="28">SUM(H138:W138)</f>
        <v>0</v>
      </c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>
        <f t="shared" si="26"/>
        <v>0</v>
      </c>
      <c r="U138" s="30"/>
      <c r="V138" s="30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25.5" outlineLevel="1">
      <c r="A139" s="27" t="s">
        <v>266</v>
      </c>
      <c r="B139" s="6" t="s">
        <v>267</v>
      </c>
      <c r="C139" s="30">
        <f t="shared" si="27"/>
        <v>0</v>
      </c>
      <c r="D139" s="30">
        <f t="shared" si="28"/>
        <v>0</v>
      </c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>
        <f t="shared" si="26"/>
        <v>0</v>
      </c>
      <c r="U139" s="30"/>
      <c r="V139" s="30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25.5" outlineLevel="1">
      <c r="A140" s="27" t="s">
        <v>268</v>
      </c>
      <c r="B140" s="6" t="s">
        <v>269</v>
      </c>
      <c r="C140" s="30">
        <f t="shared" si="27"/>
        <v>0</v>
      </c>
      <c r="D140" s="30">
        <f t="shared" si="28"/>
        <v>0</v>
      </c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>
        <f t="shared" si="26"/>
        <v>0</v>
      </c>
      <c r="U140" s="30"/>
      <c r="V140" s="30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outlineLevel="1">
      <c r="A141" s="27" t="s">
        <v>270</v>
      </c>
      <c r="B141" s="6" t="s">
        <v>271</v>
      </c>
      <c r="C141" s="30">
        <f t="shared" si="27"/>
        <v>0</v>
      </c>
      <c r="D141" s="30">
        <f t="shared" si="28"/>
        <v>0</v>
      </c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>
        <f t="shared" si="26"/>
        <v>0</v>
      </c>
      <c r="U141" s="30"/>
      <c r="V141" s="30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outlineLevel="1">
      <c r="A142" s="27" t="s">
        <v>272</v>
      </c>
      <c r="B142" s="6" t="s">
        <v>273</v>
      </c>
      <c r="C142" s="30">
        <f t="shared" si="27"/>
        <v>0</v>
      </c>
      <c r="D142" s="30">
        <f t="shared" si="28"/>
        <v>0</v>
      </c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>
        <f t="shared" si="26"/>
        <v>0</v>
      </c>
      <c r="U142" s="30"/>
      <c r="V142" s="30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outlineLevel="1">
      <c r="A143" s="27" t="s">
        <v>274</v>
      </c>
      <c r="B143" s="6" t="s">
        <v>275</v>
      </c>
      <c r="C143" s="30">
        <f t="shared" si="27"/>
        <v>0</v>
      </c>
      <c r="D143" s="30">
        <f t="shared" si="28"/>
        <v>0</v>
      </c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>
        <f t="shared" si="26"/>
        <v>0</v>
      </c>
      <c r="U143" s="30"/>
      <c r="V143" s="30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outlineLevel="1">
      <c r="A144" s="27" t="s">
        <v>276</v>
      </c>
      <c r="B144" s="6" t="s">
        <v>277</v>
      </c>
      <c r="C144" s="30">
        <f>SUBTOTAL(9,C159:C166)</f>
        <v>690</v>
      </c>
      <c r="D144" s="30">
        <f>SUM(D145:D167)</f>
        <v>1902</v>
      </c>
      <c r="E144" s="30">
        <f t="shared" ref="E144:N144" si="29">SUM(E145:E167)</f>
        <v>0</v>
      </c>
      <c r="F144" s="30">
        <f t="shared" si="29"/>
        <v>0</v>
      </c>
      <c r="G144" s="30">
        <f t="shared" si="29"/>
        <v>0</v>
      </c>
      <c r="H144" s="30">
        <f t="shared" si="29"/>
        <v>0</v>
      </c>
      <c r="I144" s="30">
        <f t="shared" si="29"/>
        <v>0</v>
      </c>
      <c r="J144" s="30">
        <f t="shared" si="29"/>
        <v>0</v>
      </c>
      <c r="K144" s="30">
        <f t="shared" si="29"/>
        <v>0</v>
      </c>
      <c r="L144" s="30">
        <f t="shared" si="29"/>
        <v>0</v>
      </c>
      <c r="M144" s="30">
        <f t="shared" si="29"/>
        <v>0</v>
      </c>
      <c r="N144" s="30">
        <f t="shared" si="29"/>
        <v>0</v>
      </c>
      <c r="O144" s="30"/>
      <c r="P144" s="30"/>
      <c r="Q144" s="30"/>
      <c r="R144" s="30"/>
      <c r="S144" s="30"/>
      <c r="T144" s="30"/>
      <c r="U144" s="30"/>
      <c r="V144" s="30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outlineLevel="1">
      <c r="A145" s="27" t="s">
        <v>278</v>
      </c>
      <c r="B145" s="6" t="s">
        <v>279</v>
      </c>
      <c r="C145" s="30">
        <f t="shared" ref="C145:C158" si="30">SUM(E145:T145)</f>
        <v>0</v>
      </c>
      <c r="D145" s="30">
        <f t="shared" ref="D145:D158" si="31">SUM(H145:W145)</f>
        <v>0</v>
      </c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>
        <f t="shared" si="26"/>
        <v>0</v>
      </c>
      <c r="U145" s="30"/>
      <c r="V145" s="30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outlineLevel="1">
      <c r="A146" s="27" t="s">
        <v>280</v>
      </c>
      <c r="B146" s="6" t="s">
        <v>281</v>
      </c>
      <c r="C146" s="30">
        <f t="shared" si="30"/>
        <v>0</v>
      </c>
      <c r="D146" s="30">
        <f t="shared" si="31"/>
        <v>0</v>
      </c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>
        <f t="shared" si="26"/>
        <v>0</v>
      </c>
      <c r="U146" s="30"/>
      <c r="V146" s="30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outlineLevel="1">
      <c r="A147" s="27" t="s">
        <v>282</v>
      </c>
      <c r="B147" s="6" t="s">
        <v>283</v>
      </c>
      <c r="C147" s="30">
        <f t="shared" si="30"/>
        <v>0</v>
      </c>
      <c r="D147" s="30">
        <f t="shared" si="31"/>
        <v>0</v>
      </c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>
        <f t="shared" si="26"/>
        <v>0</v>
      </c>
      <c r="U147" s="30"/>
      <c r="V147" s="30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outlineLevel="1">
      <c r="A148" s="27" t="s">
        <v>284</v>
      </c>
      <c r="B148" s="6" t="s">
        <v>285</v>
      </c>
      <c r="C148" s="30">
        <f t="shared" si="30"/>
        <v>0</v>
      </c>
      <c r="D148" s="30">
        <f t="shared" si="31"/>
        <v>0</v>
      </c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>
        <f t="shared" si="26"/>
        <v>0</v>
      </c>
      <c r="U148" s="30"/>
      <c r="V148" s="30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outlineLevel="1">
      <c r="A149" s="27" t="s">
        <v>286</v>
      </c>
      <c r="B149" s="6" t="s">
        <v>287</v>
      </c>
      <c r="C149" s="30">
        <f t="shared" si="30"/>
        <v>0</v>
      </c>
      <c r="D149" s="30">
        <f t="shared" si="31"/>
        <v>0</v>
      </c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>
        <f t="shared" si="26"/>
        <v>0</v>
      </c>
      <c r="U149" s="30"/>
      <c r="V149" s="30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25.5" outlineLevel="1">
      <c r="A150" s="27" t="s">
        <v>288</v>
      </c>
      <c r="B150" s="6" t="s">
        <v>289</v>
      </c>
      <c r="C150" s="30">
        <f t="shared" si="30"/>
        <v>0</v>
      </c>
      <c r="D150" s="30">
        <f t="shared" si="31"/>
        <v>0</v>
      </c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>
        <f t="shared" si="26"/>
        <v>0</v>
      </c>
      <c r="U150" s="30"/>
      <c r="V150" s="30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25.5" outlineLevel="1">
      <c r="A151" s="27" t="s">
        <v>290</v>
      </c>
      <c r="B151" s="6" t="s">
        <v>291</v>
      </c>
      <c r="C151" s="30">
        <f t="shared" si="30"/>
        <v>0</v>
      </c>
      <c r="D151" s="30">
        <f t="shared" si="31"/>
        <v>0</v>
      </c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>
        <f t="shared" si="26"/>
        <v>0</v>
      </c>
      <c r="U151" s="30"/>
      <c r="V151" s="30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25.5" outlineLevel="1">
      <c r="A152" s="27" t="s">
        <v>292</v>
      </c>
      <c r="B152" s="6" t="s">
        <v>297</v>
      </c>
      <c r="C152" s="30">
        <f t="shared" si="30"/>
        <v>0</v>
      </c>
      <c r="D152" s="30">
        <f t="shared" si="31"/>
        <v>0</v>
      </c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>
        <f t="shared" si="26"/>
        <v>0</v>
      </c>
      <c r="U152" s="30"/>
      <c r="V152" s="30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outlineLevel="1">
      <c r="A153" s="27" t="s">
        <v>298</v>
      </c>
      <c r="B153" s="6" t="s">
        <v>299</v>
      </c>
      <c r="C153" s="30">
        <f t="shared" si="30"/>
        <v>0</v>
      </c>
      <c r="D153" s="30">
        <f t="shared" si="31"/>
        <v>0</v>
      </c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>
        <f t="shared" si="26"/>
        <v>0</v>
      </c>
      <c r="U153" s="30"/>
      <c r="V153" s="30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25.5" outlineLevel="1">
      <c r="A154" s="27" t="s">
        <v>300</v>
      </c>
      <c r="B154" s="6" t="s">
        <v>301</v>
      </c>
      <c r="C154" s="30">
        <f t="shared" si="30"/>
        <v>0</v>
      </c>
      <c r="D154" s="30">
        <f t="shared" si="31"/>
        <v>0</v>
      </c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>
        <f t="shared" si="26"/>
        <v>0</v>
      </c>
      <c r="U154" s="30"/>
      <c r="V154" s="30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outlineLevel="1">
      <c r="A155" s="27" t="s">
        <v>302</v>
      </c>
      <c r="B155" s="6" t="s">
        <v>303</v>
      </c>
      <c r="C155" s="30">
        <f t="shared" si="30"/>
        <v>0</v>
      </c>
      <c r="D155" s="30">
        <f t="shared" si="31"/>
        <v>0</v>
      </c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>
        <f t="shared" si="26"/>
        <v>0</v>
      </c>
      <c r="U155" s="30"/>
      <c r="V155" s="30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outlineLevel="1">
      <c r="A156" s="27" t="s">
        <v>304</v>
      </c>
      <c r="B156" s="6" t="s">
        <v>305</v>
      </c>
      <c r="C156" s="30">
        <f t="shared" si="30"/>
        <v>0</v>
      </c>
      <c r="D156" s="30">
        <f t="shared" si="31"/>
        <v>0</v>
      </c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>
        <f t="shared" si="26"/>
        <v>0</v>
      </c>
      <c r="U156" s="30"/>
      <c r="V156" s="30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outlineLevel="1">
      <c r="A157" s="27" t="s">
        <v>306</v>
      </c>
      <c r="B157" s="6" t="s">
        <v>307</v>
      </c>
      <c r="C157" s="30">
        <f t="shared" si="30"/>
        <v>0</v>
      </c>
      <c r="D157" s="30">
        <f t="shared" si="31"/>
        <v>0</v>
      </c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>
        <f t="shared" si="26"/>
        <v>0</v>
      </c>
      <c r="U157" s="30"/>
      <c r="V157" s="30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outlineLevel="1">
      <c r="A158" s="27" t="s">
        <v>308</v>
      </c>
      <c r="B158" s="6" t="s">
        <v>309</v>
      </c>
      <c r="C158" s="30">
        <f t="shared" si="30"/>
        <v>0</v>
      </c>
      <c r="D158" s="30">
        <f t="shared" si="31"/>
        <v>0</v>
      </c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>
        <f t="shared" si="26"/>
        <v>0</v>
      </c>
      <c r="U158" s="30"/>
      <c r="V158" s="30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outlineLevel="1">
      <c r="A159" s="27" t="s">
        <v>310</v>
      </c>
      <c r="B159" s="6" t="s">
        <v>311</v>
      </c>
      <c r="C159" s="30"/>
      <c r="D159" s="30">
        <v>51</v>
      </c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outlineLevel="1">
      <c r="A160" s="27" t="s">
        <v>312</v>
      </c>
      <c r="B160" s="6" t="s">
        <v>313</v>
      </c>
      <c r="C160" s="30">
        <f>SUM(E160:T160)</f>
        <v>0</v>
      </c>
      <c r="D160" s="30">
        <f>SUM(H160:W160)</f>
        <v>0</v>
      </c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>
        <f t="shared" si="26"/>
        <v>0</v>
      </c>
      <c r="U160" s="30"/>
      <c r="V160" s="30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outlineLevel="1">
      <c r="A161" s="27" t="s">
        <v>314</v>
      </c>
      <c r="B161" s="6" t="s">
        <v>315</v>
      </c>
      <c r="C161" s="30">
        <v>690</v>
      </c>
      <c r="D161" s="30">
        <v>1722</v>
      </c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25.5" outlineLevel="1">
      <c r="A162" s="27" t="s">
        <v>316</v>
      </c>
      <c r="B162" s="6" t="s">
        <v>317</v>
      </c>
      <c r="C162" s="30">
        <f>SUM(E162:T162)</f>
        <v>0</v>
      </c>
      <c r="D162" s="30">
        <f>SUM(H162:W162)</f>
        <v>0</v>
      </c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>
        <f t="shared" si="26"/>
        <v>0</v>
      </c>
      <c r="U162" s="30"/>
      <c r="V162" s="30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outlineLevel="1">
      <c r="A163" s="27" t="s">
        <v>318</v>
      </c>
      <c r="B163" s="6" t="s">
        <v>319</v>
      </c>
      <c r="C163" s="30">
        <f>SUM(E163:T163)</f>
        <v>0</v>
      </c>
      <c r="D163" s="30">
        <f>SUM(H163:W163)</f>
        <v>0</v>
      </c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>
        <f t="shared" si="26"/>
        <v>0</v>
      </c>
      <c r="U163" s="30"/>
      <c r="V163" s="30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outlineLevel="1">
      <c r="A164" s="27" t="s">
        <v>320</v>
      </c>
      <c r="B164" s="6" t="s">
        <v>321</v>
      </c>
      <c r="C164" s="30">
        <v>0</v>
      </c>
      <c r="D164" s="30">
        <f>SUM(H164:W164)</f>
        <v>0</v>
      </c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>
        <f t="shared" si="26"/>
        <v>0</v>
      </c>
      <c r="U164" s="30"/>
      <c r="V164" s="30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outlineLevel="1">
      <c r="A165" s="27" t="s">
        <v>322</v>
      </c>
      <c r="B165" s="6" t="s">
        <v>323</v>
      </c>
      <c r="C165" s="30">
        <f>SUM(E165:T165)</f>
        <v>0</v>
      </c>
      <c r="D165" s="30">
        <f>SUM(H165:W165)</f>
        <v>0</v>
      </c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>
        <f t="shared" si="26"/>
        <v>0</v>
      </c>
      <c r="U165" s="30"/>
      <c r="V165" s="30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25.5" outlineLevel="1">
      <c r="A166" s="27" t="s">
        <v>324</v>
      </c>
      <c r="B166" s="6" t="s">
        <v>325</v>
      </c>
      <c r="C166" s="30"/>
      <c r="D166" s="30">
        <v>129</v>
      </c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25.5" outlineLevel="1">
      <c r="A167" s="27" t="s">
        <v>326</v>
      </c>
      <c r="B167" s="6" t="s">
        <v>327</v>
      </c>
      <c r="C167" s="30">
        <f>SUM(E167:T167)</f>
        <v>0</v>
      </c>
      <c r="D167" s="30">
        <f>SUM(H167:W167)</f>
        <v>0</v>
      </c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>
        <f t="shared" si="26"/>
        <v>0</v>
      </c>
      <c r="U167" s="30"/>
      <c r="V167" s="30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s="13" customFormat="1" ht="22.5" customHeight="1">
      <c r="A168" s="11" t="s">
        <v>328</v>
      </c>
      <c r="B168" s="12" t="s">
        <v>329</v>
      </c>
      <c r="C168" s="32">
        <f>C124+C134+C144</f>
        <v>960</v>
      </c>
      <c r="D168" s="32">
        <f>+D102+D103+D115+D116+D124+D134+D141+D144</f>
        <v>3724</v>
      </c>
      <c r="E168" s="32">
        <f t="shared" ref="E168:P168" si="32">+E102+E103+E115+E116+E124+E134+E141+E144</f>
        <v>0</v>
      </c>
      <c r="F168" s="32">
        <f t="shared" si="32"/>
        <v>0</v>
      </c>
      <c r="G168" s="32">
        <f t="shared" si="32"/>
        <v>0</v>
      </c>
      <c r="H168" s="32">
        <f t="shared" si="32"/>
        <v>0</v>
      </c>
      <c r="I168" s="32">
        <f t="shared" si="32"/>
        <v>0</v>
      </c>
      <c r="J168" s="32">
        <f t="shared" si="32"/>
        <v>0</v>
      </c>
      <c r="K168" s="32">
        <f t="shared" si="32"/>
        <v>0</v>
      </c>
      <c r="L168" s="32">
        <f t="shared" si="32"/>
        <v>0</v>
      </c>
      <c r="M168" s="32">
        <f t="shared" si="32"/>
        <v>0</v>
      </c>
      <c r="N168" s="32">
        <f t="shared" si="32"/>
        <v>0</v>
      </c>
      <c r="O168" s="32">
        <f t="shared" si="32"/>
        <v>0</v>
      </c>
      <c r="P168" s="32">
        <f t="shared" si="32"/>
        <v>0</v>
      </c>
      <c r="Q168" s="32"/>
      <c r="R168" s="32"/>
      <c r="S168" s="32"/>
      <c r="T168" s="30"/>
      <c r="U168" s="30"/>
      <c r="V168" s="30"/>
    </row>
    <row r="169" spans="1:43" outlineLevel="1">
      <c r="A169" s="27" t="s">
        <v>330</v>
      </c>
      <c r="B169" s="6" t="s">
        <v>331</v>
      </c>
      <c r="C169" s="30">
        <f>SUM(E169:T169)</f>
        <v>0</v>
      </c>
      <c r="D169" s="30">
        <f>SUM(H169:W169)</f>
        <v>0</v>
      </c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>
        <f t="shared" si="26"/>
        <v>0</v>
      </c>
      <c r="U169" s="30"/>
      <c r="V169" s="30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outlineLevel="1">
      <c r="A170" s="27" t="s">
        <v>332</v>
      </c>
      <c r="B170" s="6" t="s">
        <v>333</v>
      </c>
      <c r="C170" s="30">
        <f>SUM(E170:T170)</f>
        <v>0</v>
      </c>
      <c r="D170" s="30">
        <f>SUM(H170:W170)</f>
        <v>0</v>
      </c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>
        <f t="shared" si="26"/>
        <v>0</v>
      </c>
      <c r="U170" s="30"/>
      <c r="V170" s="30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outlineLevel="1">
      <c r="A171" s="27" t="s">
        <v>334</v>
      </c>
      <c r="B171" s="6" t="s">
        <v>335</v>
      </c>
      <c r="C171" s="30">
        <v>0</v>
      </c>
      <c r="D171" s="30">
        <v>3596</v>
      </c>
      <c r="E171" s="30"/>
      <c r="F171" s="30"/>
      <c r="G171" s="30"/>
      <c r="H171" s="30"/>
      <c r="I171" s="30"/>
      <c r="J171" s="30"/>
      <c r="K171" s="30"/>
      <c r="L171" s="30"/>
      <c r="M171" s="30">
        <v>189</v>
      </c>
      <c r="N171" s="30"/>
      <c r="O171" s="30"/>
      <c r="P171" s="30"/>
      <c r="Q171" s="30"/>
      <c r="R171" s="30"/>
      <c r="S171" s="30"/>
      <c r="T171" s="30"/>
      <c r="U171" s="30"/>
      <c r="V171" s="30"/>
    </row>
    <row r="172" spans="1:43" ht="25.5" outlineLevel="1">
      <c r="A172" s="27" t="s">
        <v>336</v>
      </c>
      <c r="B172" s="6" t="s">
        <v>337</v>
      </c>
      <c r="C172" s="30">
        <f>SUM(E172:T172)</f>
        <v>0</v>
      </c>
      <c r="D172" s="30">
        <f>SUM(H172:W172)</f>
        <v>0</v>
      </c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>
        <f>SUM(U172:V172)</f>
        <v>0</v>
      </c>
      <c r="U172" s="30"/>
      <c r="V172" s="30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25.5" outlineLevel="1">
      <c r="A173" s="27" t="s">
        <v>338</v>
      </c>
      <c r="B173" s="6" t="s">
        <v>339</v>
      </c>
      <c r="C173" s="30">
        <f t="shared" ref="C173:T173" si="33">SUM(C174:C183)</f>
        <v>0</v>
      </c>
      <c r="D173" s="30">
        <v>268</v>
      </c>
      <c r="E173" s="30">
        <f t="shared" ref="E173:P173" si="34">SUM(E174:E183)</f>
        <v>0</v>
      </c>
      <c r="F173" s="30">
        <f t="shared" si="34"/>
        <v>0</v>
      </c>
      <c r="G173" s="30">
        <f t="shared" si="34"/>
        <v>0</v>
      </c>
      <c r="H173" s="30">
        <f t="shared" si="34"/>
        <v>0</v>
      </c>
      <c r="I173" s="30">
        <f t="shared" si="34"/>
        <v>0</v>
      </c>
      <c r="J173" s="30">
        <f t="shared" si="34"/>
        <v>0</v>
      </c>
      <c r="K173" s="30">
        <f t="shared" si="34"/>
        <v>0</v>
      </c>
      <c r="L173" s="30">
        <f t="shared" si="34"/>
        <v>0</v>
      </c>
      <c r="M173" s="30">
        <f t="shared" si="34"/>
        <v>0</v>
      </c>
      <c r="N173" s="30">
        <f t="shared" si="34"/>
        <v>0</v>
      </c>
      <c r="O173" s="30">
        <f t="shared" si="34"/>
        <v>0</v>
      </c>
      <c r="P173" s="30">
        <f t="shared" si="34"/>
        <v>0</v>
      </c>
      <c r="Q173" s="30">
        <f>SUM(Q174:Q183)</f>
        <v>0</v>
      </c>
      <c r="R173" s="30">
        <f>SUM(R174:R183)</f>
        <v>0</v>
      </c>
      <c r="S173" s="30">
        <f>SUM(S174:S183)</f>
        <v>0</v>
      </c>
      <c r="T173" s="30">
        <f t="shared" si="33"/>
        <v>0</v>
      </c>
      <c r="U173" s="30"/>
      <c r="V173" s="30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outlineLevel="1">
      <c r="A174" s="27" t="s">
        <v>340</v>
      </c>
      <c r="B174" s="6" t="s">
        <v>341</v>
      </c>
      <c r="C174" s="30">
        <f t="shared" ref="C174:C183" si="35">SUM(E174:T174)</f>
        <v>0</v>
      </c>
      <c r="D174" s="30">
        <f t="shared" ref="D174:D180" si="36">SUM(H174:W174)</f>
        <v>0</v>
      </c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>
        <f t="shared" ref="T174:T183" si="37">SUM(U174:V174)</f>
        <v>0</v>
      </c>
      <c r="U174" s="30"/>
      <c r="V174" s="30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outlineLevel="1">
      <c r="A175" s="27" t="s">
        <v>342</v>
      </c>
      <c r="B175" s="6" t="s">
        <v>343</v>
      </c>
      <c r="C175" s="30">
        <f t="shared" si="35"/>
        <v>0</v>
      </c>
      <c r="D175" s="30">
        <f t="shared" si="36"/>
        <v>0</v>
      </c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>
        <f t="shared" si="37"/>
        <v>0</v>
      </c>
      <c r="U175" s="30"/>
      <c r="V175" s="30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25.5" outlineLevel="1">
      <c r="A176" s="27" t="s">
        <v>344</v>
      </c>
      <c r="B176" s="6" t="s">
        <v>345</v>
      </c>
      <c r="C176" s="30">
        <f t="shared" si="35"/>
        <v>0</v>
      </c>
      <c r="D176" s="30">
        <f t="shared" si="36"/>
        <v>0</v>
      </c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>
        <f t="shared" si="37"/>
        <v>0</v>
      </c>
      <c r="U176" s="30"/>
      <c r="V176" s="30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outlineLevel="1">
      <c r="A177" s="27" t="s">
        <v>346</v>
      </c>
      <c r="B177" s="6" t="s">
        <v>347</v>
      </c>
      <c r="C177" s="30">
        <f t="shared" si="35"/>
        <v>0</v>
      </c>
      <c r="D177" s="30">
        <f t="shared" si="36"/>
        <v>0</v>
      </c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>
        <f t="shared" si="37"/>
        <v>0</v>
      </c>
      <c r="U177" s="30"/>
      <c r="V177" s="30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outlineLevel="1">
      <c r="A178" s="27" t="s">
        <v>348</v>
      </c>
      <c r="B178" s="6" t="s">
        <v>349</v>
      </c>
      <c r="C178" s="30">
        <f t="shared" si="35"/>
        <v>0</v>
      </c>
      <c r="D178" s="30">
        <f t="shared" si="36"/>
        <v>0</v>
      </c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>
        <f t="shared" si="37"/>
        <v>0</v>
      </c>
      <c r="U178" s="30"/>
      <c r="V178" s="30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outlineLevel="1">
      <c r="A179" s="27" t="s">
        <v>350</v>
      </c>
      <c r="B179" s="6" t="s">
        <v>351</v>
      </c>
      <c r="C179" s="30">
        <f t="shared" si="35"/>
        <v>0</v>
      </c>
      <c r="D179" s="30">
        <f t="shared" si="36"/>
        <v>0</v>
      </c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>
        <f t="shared" si="37"/>
        <v>0</v>
      </c>
      <c r="U179" s="30"/>
      <c r="V179" s="30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outlineLevel="1">
      <c r="A180" s="27" t="s">
        <v>352</v>
      </c>
      <c r="B180" s="6" t="s">
        <v>353</v>
      </c>
      <c r="C180" s="30">
        <f t="shared" si="35"/>
        <v>0</v>
      </c>
      <c r="D180" s="30">
        <f t="shared" si="36"/>
        <v>0</v>
      </c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>
        <f t="shared" si="37"/>
        <v>0</v>
      </c>
      <c r="U180" s="30"/>
      <c r="V180" s="30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outlineLevel="1">
      <c r="A181" s="27" t="s">
        <v>354</v>
      </c>
      <c r="B181" s="6" t="s">
        <v>355</v>
      </c>
      <c r="C181" s="30">
        <v>0</v>
      </c>
      <c r="D181" s="30">
        <v>268</v>
      </c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>
        <f t="shared" si="37"/>
        <v>0</v>
      </c>
      <c r="U181" s="30"/>
      <c r="V181" s="30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outlineLevel="1">
      <c r="A182" s="27" t="s">
        <v>356</v>
      </c>
      <c r="B182" s="6" t="s">
        <v>357</v>
      </c>
      <c r="C182" s="30">
        <f t="shared" si="35"/>
        <v>0</v>
      </c>
      <c r="D182" s="30">
        <f>SUM(H182:W182)</f>
        <v>0</v>
      </c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>
        <f t="shared" si="37"/>
        <v>0</v>
      </c>
      <c r="U182" s="30"/>
      <c r="V182" s="30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outlineLevel="1">
      <c r="A183" s="27" t="s">
        <v>358</v>
      </c>
      <c r="B183" s="6" t="s">
        <v>359</v>
      </c>
      <c r="C183" s="30">
        <f t="shared" si="35"/>
        <v>0</v>
      </c>
      <c r="D183" s="30">
        <f>SUM(H183:W183)</f>
        <v>0</v>
      </c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>
        <f t="shared" si="37"/>
        <v>0</v>
      </c>
      <c r="U183" s="30"/>
      <c r="V183" s="30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25.5" outlineLevel="1">
      <c r="A184" s="27" t="s">
        <v>360</v>
      </c>
      <c r="B184" s="6" t="s">
        <v>361</v>
      </c>
      <c r="C184" s="30">
        <f t="shared" ref="C184:T184" si="38">SUM(C185:C194)</f>
        <v>0</v>
      </c>
      <c r="D184" s="30">
        <f>SUM(D185:D194)</f>
        <v>0</v>
      </c>
      <c r="E184" s="30">
        <f t="shared" si="38"/>
        <v>0</v>
      </c>
      <c r="F184" s="30">
        <f t="shared" si="38"/>
        <v>0</v>
      </c>
      <c r="G184" s="30">
        <f t="shared" si="38"/>
        <v>0</v>
      </c>
      <c r="H184" s="30">
        <f t="shared" si="38"/>
        <v>0</v>
      </c>
      <c r="I184" s="30">
        <f t="shared" si="38"/>
        <v>0</v>
      </c>
      <c r="J184" s="30">
        <f t="shared" si="38"/>
        <v>0</v>
      </c>
      <c r="K184" s="30">
        <f t="shared" si="38"/>
        <v>0</v>
      </c>
      <c r="L184" s="30">
        <f t="shared" si="38"/>
        <v>0</v>
      </c>
      <c r="M184" s="30">
        <f t="shared" si="38"/>
        <v>0</v>
      </c>
      <c r="N184" s="30">
        <f t="shared" si="38"/>
        <v>0</v>
      </c>
      <c r="O184" s="30">
        <f t="shared" si="38"/>
        <v>0</v>
      </c>
      <c r="P184" s="30">
        <f t="shared" si="38"/>
        <v>0</v>
      </c>
      <c r="Q184" s="30">
        <f>SUM(Q185:Q194)</f>
        <v>0</v>
      </c>
      <c r="R184" s="30">
        <f>SUM(R185:R194)</f>
        <v>0</v>
      </c>
      <c r="S184" s="30">
        <f>SUM(S185:S194)</f>
        <v>0</v>
      </c>
      <c r="T184" s="30">
        <f t="shared" si="38"/>
        <v>0</v>
      </c>
      <c r="U184" s="30"/>
      <c r="V184" s="30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outlineLevel="1">
      <c r="A185" s="27" t="s">
        <v>366</v>
      </c>
      <c r="B185" s="6" t="s">
        <v>367</v>
      </c>
      <c r="C185" s="30">
        <f t="shared" ref="C185:C194" si="39">SUM(E185:T185)</f>
        <v>0</v>
      </c>
      <c r="D185" s="30">
        <f t="shared" ref="D185:D194" si="40">SUM(H185:W185)</f>
        <v>0</v>
      </c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>
        <f t="shared" ref="T185:T194" si="41">SUM(U185:V185)</f>
        <v>0</v>
      </c>
      <c r="U185" s="30"/>
      <c r="V185" s="30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outlineLevel="1">
      <c r="A186" s="27" t="s">
        <v>368</v>
      </c>
      <c r="B186" s="6" t="s">
        <v>369</v>
      </c>
      <c r="C186" s="30">
        <f t="shared" si="39"/>
        <v>0</v>
      </c>
      <c r="D186" s="30">
        <f t="shared" si="40"/>
        <v>0</v>
      </c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>
        <f t="shared" si="41"/>
        <v>0</v>
      </c>
      <c r="U186" s="30"/>
      <c r="V186" s="30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25.5" outlineLevel="1">
      <c r="A187" s="27" t="s">
        <v>370</v>
      </c>
      <c r="B187" s="6" t="s">
        <v>371</v>
      </c>
      <c r="C187" s="30">
        <f t="shared" si="39"/>
        <v>0</v>
      </c>
      <c r="D187" s="30">
        <f t="shared" si="40"/>
        <v>0</v>
      </c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>
        <f t="shared" si="41"/>
        <v>0</v>
      </c>
      <c r="U187" s="30"/>
      <c r="V187" s="30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outlineLevel="1">
      <c r="A188" s="27" t="s">
        <v>372</v>
      </c>
      <c r="B188" s="6" t="s">
        <v>373</v>
      </c>
      <c r="C188" s="30">
        <f t="shared" si="39"/>
        <v>0</v>
      </c>
      <c r="D188" s="30">
        <f t="shared" si="40"/>
        <v>0</v>
      </c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>
        <f t="shared" si="41"/>
        <v>0</v>
      </c>
      <c r="U188" s="30"/>
      <c r="V188" s="30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outlineLevel="1">
      <c r="A189" s="27" t="s">
        <v>374</v>
      </c>
      <c r="B189" s="6" t="s">
        <v>375</v>
      </c>
      <c r="C189" s="30">
        <f t="shared" si="39"/>
        <v>0</v>
      </c>
      <c r="D189" s="30">
        <f t="shared" si="40"/>
        <v>0</v>
      </c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>
        <f t="shared" si="41"/>
        <v>0</v>
      </c>
      <c r="U189" s="30"/>
      <c r="V189" s="30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outlineLevel="1">
      <c r="A190" s="27" t="s">
        <v>376</v>
      </c>
      <c r="B190" s="6" t="s">
        <v>377</v>
      </c>
      <c r="C190" s="30">
        <f t="shared" si="39"/>
        <v>0</v>
      </c>
      <c r="D190" s="30">
        <f t="shared" si="40"/>
        <v>0</v>
      </c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>
        <f t="shared" si="41"/>
        <v>0</v>
      </c>
      <c r="U190" s="30"/>
      <c r="V190" s="30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outlineLevel="1">
      <c r="A191" s="27" t="s">
        <v>378</v>
      </c>
      <c r="B191" s="6" t="s">
        <v>379</v>
      </c>
      <c r="C191" s="30">
        <f t="shared" si="39"/>
        <v>0</v>
      </c>
      <c r="D191" s="30">
        <f t="shared" si="40"/>
        <v>0</v>
      </c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>
        <f t="shared" si="41"/>
        <v>0</v>
      </c>
      <c r="U191" s="30"/>
      <c r="V191" s="30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outlineLevel="1">
      <c r="A192" s="27" t="s">
        <v>380</v>
      </c>
      <c r="B192" s="6" t="s">
        <v>381</v>
      </c>
      <c r="C192" s="30">
        <f t="shared" si="39"/>
        <v>0</v>
      </c>
      <c r="D192" s="30">
        <f t="shared" si="40"/>
        <v>0</v>
      </c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>
        <f t="shared" si="41"/>
        <v>0</v>
      </c>
      <c r="U192" s="30"/>
      <c r="V192" s="30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outlineLevel="1">
      <c r="A193" s="27" t="s">
        <v>382</v>
      </c>
      <c r="B193" s="6" t="s">
        <v>383</v>
      </c>
      <c r="C193" s="30">
        <f t="shared" si="39"/>
        <v>0</v>
      </c>
      <c r="D193" s="30">
        <f t="shared" si="40"/>
        <v>0</v>
      </c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>
        <f t="shared" si="41"/>
        <v>0</v>
      </c>
      <c r="U193" s="30"/>
      <c r="V193" s="30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outlineLevel="1">
      <c r="A194" s="27" t="s">
        <v>384</v>
      </c>
      <c r="B194" s="6" t="s">
        <v>385</v>
      </c>
      <c r="C194" s="30">
        <f t="shared" si="39"/>
        <v>0</v>
      </c>
      <c r="D194" s="30">
        <f t="shared" si="40"/>
        <v>0</v>
      </c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>
        <f t="shared" si="41"/>
        <v>0</v>
      </c>
      <c r="U194" s="30"/>
      <c r="V194" s="30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outlineLevel="1">
      <c r="A195" s="27" t="s">
        <v>386</v>
      </c>
      <c r="B195" s="6" t="s">
        <v>387</v>
      </c>
      <c r="C195" s="30">
        <v>11760</v>
      </c>
      <c r="D195" s="30">
        <v>8760</v>
      </c>
      <c r="E195" s="30">
        <f t="shared" ref="E195:T195" si="42">SUM(E196:E205)</f>
        <v>0</v>
      </c>
      <c r="F195" s="30">
        <f t="shared" si="42"/>
        <v>0</v>
      </c>
      <c r="G195" s="30">
        <f t="shared" si="42"/>
        <v>0</v>
      </c>
      <c r="H195" s="30">
        <f t="shared" si="42"/>
        <v>0</v>
      </c>
      <c r="I195" s="30">
        <f t="shared" si="42"/>
        <v>0</v>
      </c>
      <c r="J195" s="30">
        <f t="shared" si="42"/>
        <v>0</v>
      </c>
      <c r="K195" s="30">
        <f t="shared" si="42"/>
        <v>0</v>
      </c>
      <c r="L195" s="30">
        <f t="shared" si="42"/>
        <v>0</v>
      </c>
      <c r="M195" s="30">
        <f t="shared" si="42"/>
        <v>0</v>
      </c>
      <c r="N195" s="30">
        <f t="shared" si="42"/>
        <v>0</v>
      </c>
      <c r="O195" s="30">
        <f t="shared" si="42"/>
        <v>0</v>
      </c>
      <c r="P195" s="30">
        <f t="shared" si="42"/>
        <v>0</v>
      </c>
      <c r="Q195" s="30">
        <f>SUM(Q196:Q205)</f>
        <v>0</v>
      </c>
      <c r="R195" s="30">
        <f>SUM(R196:R205)</f>
        <v>0</v>
      </c>
      <c r="S195" s="30">
        <f>SUM(S196:S205)</f>
        <v>0</v>
      </c>
      <c r="T195" s="30">
        <f t="shared" si="42"/>
        <v>0</v>
      </c>
      <c r="U195" s="30"/>
      <c r="V195" s="30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outlineLevel="1">
      <c r="A196" s="27" t="s">
        <v>388</v>
      </c>
      <c r="B196" s="6" t="s">
        <v>389</v>
      </c>
      <c r="C196" s="30">
        <f t="shared" ref="C196:C207" si="43">SUM(E196:T196)</f>
        <v>0</v>
      </c>
      <c r="D196" s="30">
        <f t="shared" ref="D196:D201" si="44">SUM(H196:W196)</f>
        <v>0</v>
      </c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>
        <f t="shared" ref="T196:T207" si="45">SUM(U196:V196)</f>
        <v>0</v>
      </c>
      <c r="U196" s="30"/>
      <c r="V196" s="30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outlineLevel="1">
      <c r="A197" s="27" t="s">
        <v>390</v>
      </c>
      <c r="B197" s="6" t="s">
        <v>391</v>
      </c>
      <c r="C197" s="30">
        <f t="shared" si="43"/>
        <v>0</v>
      </c>
      <c r="D197" s="30">
        <f t="shared" si="44"/>
        <v>0</v>
      </c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>
        <f t="shared" si="45"/>
        <v>0</v>
      </c>
      <c r="U197" s="30"/>
      <c r="V197" s="30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25.5" outlineLevel="1">
      <c r="A198" s="27" t="s">
        <v>392</v>
      </c>
      <c r="B198" s="6" t="s">
        <v>393</v>
      </c>
      <c r="C198" s="30">
        <f t="shared" si="43"/>
        <v>0</v>
      </c>
      <c r="D198" s="30">
        <f t="shared" si="44"/>
        <v>0</v>
      </c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>
        <f t="shared" si="45"/>
        <v>0</v>
      </c>
      <c r="U198" s="30"/>
      <c r="V198" s="30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outlineLevel="1">
      <c r="A199" s="27" t="s">
        <v>394</v>
      </c>
      <c r="B199" s="6" t="s">
        <v>395</v>
      </c>
      <c r="C199" s="30">
        <f t="shared" si="43"/>
        <v>0</v>
      </c>
      <c r="D199" s="30">
        <f t="shared" si="44"/>
        <v>0</v>
      </c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>
        <f t="shared" si="45"/>
        <v>0</v>
      </c>
      <c r="U199" s="30"/>
      <c r="V199" s="30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outlineLevel="1">
      <c r="A200" s="27" t="s">
        <v>396</v>
      </c>
      <c r="B200" s="6" t="s">
        <v>397</v>
      </c>
      <c r="C200" s="30">
        <f t="shared" si="43"/>
        <v>0</v>
      </c>
      <c r="D200" s="30">
        <f t="shared" si="44"/>
        <v>0</v>
      </c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>
        <f t="shared" si="45"/>
        <v>0</v>
      </c>
      <c r="U200" s="30"/>
      <c r="V200" s="30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outlineLevel="1">
      <c r="A201" s="27" t="s">
        <v>398</v>
      </c>
      <c r="B201" s="6" t="s">
        <v>399</v>
      </c>
      <c r="C201" s="30">
        <f t="shared" si="43"/>
        <v>0</v>
      </c>
      <c r="D201" s="30">
        <f t="shared" si="44"/>
        <v>0</v>
      </c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>
        <f t="shared" si="45"/>
        <v>0</v>
      </c>
      <c r="U201" s="30"/>
      <c r="V201" s="30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outlineLevel="1">
      <c r="A202" s="27" t="s">
        <v>400</v>
      </c>
      <c r="B202" s="6" t="s">
        <v>401</v>
      </c>
      <c r="C202" s="30">
        <v>11760</v>
      </c>
      <c r="D202" s="30">
        <v>8710</v>
      </c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>
        <f t="shared" si="45"/>
        <v>0</v>
      </c>
      <c r="U202" s="30"/>
      <c r="V202" s="30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outlineLevel="1">
      <c r="A203" s="27" t="s">
        <v>402</v>
      </c>
      <c r="B203" s="6" t="s">
        <v>403</v>
      </c>
      <c r="C203" s="30">
        <v>0</v>
      </c>
      <c r="D203" s="30">
        <v>50</v>
      </c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>
        <f t="shared" si="45"/>
        <v>0</v>
      </c>
      <c r="U203" s="30"/>
      <c r="V203" s="30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outlineLevel="1">
      <c r="A204" s="27" t="s">
        <v>404</v>
      </c>
      <c r="B204" s="6" t="s">
        <v>405</v>
      </c>
      <c r="C204" s="30">
        <f t="shared" si="43"/>
        <v>0</v>
      </c>
      <c r="D204" s="30">
        <f>SUM(H204:W204)</f>
        <v>0</v>
      </c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>
        <f t="shared" si="45"/>
        <v>0</v>
      </c>
      <c r="U204" s="30"/>
      <c r="V204" s="30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outlineLevel="1">
      <c r="A205" s="27" t="s">
        <v>406</v>
      </c>
      <c r="B205" s="6" t="s">
        <v>407</v>
      </c>
      <c r="C205" s="30">
        <f t="shared" si="43"/>
        <v>0</v>
      </c>
      <c r="D205" s="30">
        <f>SUM(H205:W205)</f>
        <v>0</v>
      </c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>
        <f t="shared" si="45"/>
        <v>0</v>
      </c>
      <c r="U205" s="30"/>
      <c r="V205" s="30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25.5" outlineLevel="1">
      <c r="A206" s="27" t="s">
        <v>408</v>
      </c>
      <c r="B206" s="6" t="s">
        <v>409</v>
      </c>
      <c r="C206" s="30">
        <f t="shared" si="43"/>
        <v>0</v>
      </c>
      <c r="D206" s="30">
        <f>SUM(H206:W206)</f>
        <v>0</v>
      </c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>
        <f t="shared" si="45"/>
        <v>0</v>
      </c>
      <c r="U206" s="30"/>
      <c r="V206" s="30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25.5" outlineLevel="1">
      <c r="A207" s="27" t="s">
        <v>410</v>
      </c>
      <c r="B207" s="6" t="s">
        <v>411</v>
      </c>
      <c r="C207" s="30">
        <f t="shared" si="43"/>
        <v>0</v>
      </c>
      <c r="D207" s="30">
        <f>SUM(H207:W207)</f>
        <v>0</v>
      </c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>
        <f t="shared" si="45"/>
        <v>0</v>
      </c>
      <c r="U207" s="30"/>
      <c r="V207" s="30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25.5" outlineLevel="1">
      <c r="A208" s="27" t="s">
        <v>412</v>
      </c>
      <c r="B208" s="6" t="s">
        <v>413</v>
      </c>
      <c r="C208" s="30">
        <f t="shared" ref="C208:T208" si="46">SUM(C209:C221)</f>
        <v>0</v>
      </c>
      <c r="D208" s="30">
        <f>SUM(D209:D221)</f>
        <v>0</v>
      </c>
      <c r="E208" s="30">
        <f t="shared" si="46"/>
        <v>0</v>
      </c>
      <c r="F208" s="30">
        <f t="shared" si="46"/>
        <v>0</v>
      </c>
      <c r="G208" s="30">
        <f t="shared" si="46"/>
        <v>0</v>
      </c>
      <c r="H208" s="30">
        <f t="shared" si="46"/>
        <v>0</v>
      </c>
      <c r="I208" s="30">
        <f t="shared" si="46"/>
        <v>0</v>
      </c>
      <c r="J208" s="30">
        <f t="shared" si="46"/>
        <v>0</v>
      </c>
      <c r="K208" s="30">
        <f t="shared" si="46"/>
        <v>0</v>
      </c>
      <c r="L208" s="30">
        <f t="shared" si="46"/>
        <v>0</v>
      </c>
      <c r="M208" s="30">
        <f t="shared" si="46"/>
        <v>0</v>
      </c>
      <c r="N208" s="30">
        <f t="shared" si="46"/>
        <v>0</v>
      </c>
      <c r="O208" s="30">
        <f t="shared" si="46"/>
        <v>0</v>
      </c>
      <c r="P208" s="30">
        <f t="shared" si="46"/>
        <v>0</v>
      </c>
      <c r="Q208" s="30">
        <f>SUM(Q209:Q221)</f>
        <v>0</v>
      </c>
      <c r="R208" s="30">
        <f>SUM(R209:R221)</f>
        <v>0</v>
      </c>
      <c r="S208" s="30">
        <f>SUM(S209:S221)</f>
        <v>0</v>
      </c>
      <c r="T208" s="30">
        <f t="shared" si="46"/>
        <v>0</v>
      </c>
      <c r="U208" s="30"/>
      <c r="V208" s="30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outlineLevel="1">
      <c r="A209" s="27" t="s">
        <v>414</v>
      </c>
      <c r="B209" s="6" t="s">
        <v>424</v>
      </c>
      <c r="C209" s="30">
        <f>SUM(E209:T209)</f>
        <v>0</v>
      </c>
      <c r="D209" s="30">
        <f>SUM(H209:W209)</f>
        <v>0</v>
      </c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>
        <f>SUM(U209:V209)</f>
        <v>0</v>
      </c>
      <c r="U209" s="30"/>
      <c r="V209" s="30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outlineLevel="1">
      <c r="A210" s="27" t="s">
        <v>425</v>
      </c>
      <c r="B210" s="6" t="s">
        <v>527</v>
      </c>
      <c r="C210" s="30">
        <f>SUM(E210:T210)</f>
        <v>0</v>
      </c>
      <c r="D210" s="30">
        <f>SUM(H210:W210)</f>
        <v>0</v>
      </c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>
        <f>SUM(U210:V210)</f>
        <v>0</v>
      </c>
      <c r="U210" s="30"/>
      <c r="V210" s="30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outlineLevel="1">
      <c r="A211" s="27"/>
      <c r="B211" s="63" t="s">
        <v>528</v>
      </c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outlineLevel="1">
      <c r="A212" s="27"/>
      <c r="B212" s="63" t="s">
        <v>529</v>
      </c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outlineLevel="1">
      <c r="A213" s="27" t="s">
        <v>426</v>
      </c>
      <c r="B213" s="6" t="s">
        <v>427</v>
      </c>
      <c r="C213" s="30">
        <f t="shared" ref="C213:C223" si="47">SUM(E213:T213)</f>
        <v>0</v>
      </c>
      <c r="D213" s="30">
        <f t="shared" ref="D213:D223" si="48">SUM(H213:W213)</f>
        <v>0</v>
      </c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>
        <f t="shared" ref="T213:T223" si="49">SUM(U213:V213)</f>
        <v>0</v>
      </c>
      <c r="U213" s="30"/>
      <c r="V213" s="30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outlineLevel="1">
      <c r="A214" s="27" t="s">
        <v>428</v>
      </c>
      <c r="B214" s="6" t="s">
        <v>429</v>
      </c>
      <c r="C214" s="30">
        <f t="shared" si="47"/>
        <v>0</v>
      </c>
      <c r="D214" s="30">
        <f t="shared" si="48"/>
        <v>0</v>
      </c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>
        <f t="shared" si="49"/>
        <v>0</v>
      </c>
      <c r="U214" s="30"/>
      <c r="V214" s="30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outlineLevel="1">
      <c r="A215" s="27" t="s">
        <v>430</v>
      </c>
      <c r="B215" s="6" t="s">
        <v>431</v>
      </c>
      <c r="C215" s="30">
        <f t="shared" si="47"/>
        <v>0</v>
      </c>
      <c r="D215" s="30">
        <f t="shared" si="48"/>
        <v>0</v>
      </c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>
        <f t="shared" si="49"/>
        <v>0</v>
      </c>
      <c r="U215" s="30"/>
      <c r="V215" s="30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outlineLevel="1">
      <c r="A216" s="27" t="s">
        <v>432</v>
      </c>
      <c r="B216" s="6" t="s">
        <v>433</v>
      </c>
      <c r="C216" s="30">
        <f t="shared" si="47"/>
        <v>0</v>
      </c>
      <c r="D216" s="30">
        <f t="shared" si="48"/>
        <v>0</v>
      </c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>
        <f t="shared" si="49"/>
        <v>0</v>
      </c>
      <c r="U216" s="30"/>
      <c r="V216" s="30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outlineLevel="1">
      <c r="A217" s="27" t="s">
        <v>434</v>
      </c>
      <c r="B217" s="6" t="s">
        <v>435</v>
      </c>
      <c r="C217" s="30">
        <f t="shared" si="47"/>
        <v>0</v>
      </c>
      <c r="D217" s="30">
        <f t="shared" si="48"/>
        <v>0</v>
      </c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>
        <f t="shared" si="49"/>
        <v>0</v>
      </c>
      <c r="U217" s="30"/>
      <c r="V217" s="30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outlineLevel="1">
      <c r="A218" s="27" t="s">
        <v>436</v>
      </c>
      <c r="B218" s="6" t="s">
        <v>437</v>
      </c>
      <c r="C218" s="30">
        <f t="shared" si="47"/>
        <v>0</v>
      </c>
      <c r="D218" s="30">
        <f t="shared" si="48"/>
        <v>0</v>
      </c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>
        <f t="shared" si="49"/>
        <v>0</v>
      </c>
      <c r="U218" s="30"/>
      <c r="V218" s="30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outlineLevel="1">
      <c r="A219" s="27" t="s">
        <v>438</v>
      </c>
      <c r="B219" s="6" t="s">
        <v>439</v>
      </c>
      <c r="C219" s="30">
        <f t="shared" si="47"/>
        <v>0</v>
      </c>
      <c r="D219" s="30">
        <f t="shared" si="48"/>
        <v>0</v>
      </c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>
        <f t="shared" si="49"/>
        <v>0</v>
      </c>
      <c r="U219" s="30"/>
      <c r="V219" s="30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outlineLevel="1">
      <c r="A220" s="27" t="s">
        <v>440</v>
      </c>
      <c r="B220" s="6" t="s">
        <v>441</v>
      </c>
      <c r="C220" s="30">
        <f t="shared" si="47"/>
        <v>0</v>
      </c>
      <c r="D220" s="30">
        <f t="shared" si="48"/>
        <v>0</v>
      </c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>
        <f t="shared" si="49"/>
        <v>0</v>
      </c>
      <c r="U220" s="30"/>
      <c r="V220" s="30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outlineLevel="1">
      <c r="A221" s="27" t="s">
        <v>442</v>
      </c>
      <c r="B221" s="6" t="s">
        <v>443</v>
      </c>
      <c r="C221" s="30">
        <f t="shared" si="47"/>
        <v>0</v>
      </c>
      <c r="D221" s="30">
        <f t="shared" si="48"/>
        <v>0</v>
      </c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>
        <f t="shared" si="49"/>
        <v>0</v>
      </c>
      <c r="U221" s="30"/>
      <c r="V221" s="30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outlineLevel="1">
      <c r="A222" s="27" t="s">
        <v>444</v>
      </c>
      <c r="B222" s="6" t="s">
        <v>445</v>
      </c>
      <c r="C222" s="30">
        <f t="shared" si="47"/>
        <v>0</v>
      </c>
      <c r="D222" s="30">
        <f t="shared" si="48"/>
        <v>0</v>
      </c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>
        <f t="shared" si="49"/>
        <v>0</v>
      </c>
      <c r="U222" s="30"/>
      <c r="V222" s="30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outlineLevel="1">
      <c r="A223" s="27" t="s">
        <v>446</v>
      </c>
      <c r="B223" s="6" t="s">
        <v>447</v>
      </c>
      <c r="C223" s="30">
        <f t="shared" si="47"/>
        <v>0</v>
      </c>
      <c r="D223" s="30">
        <f t="shared" si="48"/>
        <v>0</v>
      </c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>
        <f t="shared" si="49"/>
        <v>0</v>
      </c>
      <c r="U223" s="30"/>
      <c r="V223" s="30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outlineLevel="1">
      <c r="A224" s="27">
        <v>174</v>
      </c>
      <c r="B224" s="6" t="s">
        <v>983</v>
      </c>
      <c r="C224" s="30">
        <v>500</v>
      </c>
      <c r="D224" s="30">
        <v>0</v>
      </c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s="4" customFormat="1" outlineLevel="1">
      <c r="A225" s="7" t="s">
        <v>448</v>
      </c>
      <c r="B225" s="9" t="s">
        <v>449</v>
      </c>
      <c r="C225" s="31">
        <f>SUM(C226:C236)</f>
        <v>3877</v>
      </c>
      <c r="D225" s="31">
        <f>SUM(D226:D236)</f>
        <v>9912</v>
      </c>
      <c r="E225" s="31">
        <f t="shared" ref="E225:R225" si="50">SUM(E226:E236)</f>
        <v>0</v>
      </c>
      <c r="F225" s="31">
        <f t="shared" si="50"/>
        <v>0</v>
      </c>
      <c r="G225" s="31">
        <f t="shared" si="50"/>
        <v>0</v>
      </c>
      <c r="H225" s="31">
        <f t="shared" si="50"/>
        <v>0</v>
      </c>
      <c r="I225" s="31">
        <f t="shared" si="50"/>
        <v>0</v>
      </c>
      <c r="J225" s="31">
        <f t="shared" si="50"/>
        <v>0</v>
      </c>
      <c r="K225" s="31">
        <f t="shared" si="50"/>
        <v>0</v>
      </c>
      <c r="L225" s="31">
        <f t="shared" si="50"/>
        <v>0</v>
      </c>
      <c r="M225" s="31">
        <f t="shared" si="50"/>
        <v>0</v>
      </c>
      <c r="N225" s="31">
        <f t="shared" si="50"/>
        <v>0</v>
      </c>
      <c r="O225" s="31">
        <f t="shared" si="50"/>
        <v>0</v>
      </c>
      <c r="P225" s="31">
        <f t="shared" si="50"/>
        <v>0</v>
      </c>
      <c r="Q225" s="31">
        <f t="shared" si="50"/>
        <v>0</v>
      </c>
      <c r="R225" s="31">
        <f t="shared" si="50"/>
        <v>0</v>
      </c>
      <c r="S225" s="31"/>
      <c r="T225" s="31"/>
      <c r="U225" s="31"/>
      <c r="V225" s="31"/>
    </row>
    <row r="226" spans="1:43" outlineLevel="1">
      <c r="A226" s="27" t="s">
        <v>450</v>
      </c>
      <c r="B226" s="6" t="s">
        <v>451</v>
      </c>
      <c r="C226" s="30">
        <f>SUM(E226:T226)</f>
        <v>0</v>
      </c>
      <c r="D226" s="30">
        <f>SUM(H226:W226)</f>
        <v>0</v>
      </c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>
        <f t="shared" ref="T226:T236" si="51">SUM(U226:V226)</f>
        <v>0</v>
      </c>
      <c r="U226" s="30"/>
      <c r="V226" s="30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outlineLevel="1">
      <c r="A227" s="27" t="s">
        <v>452</v>
      </c>
      <c r="B227" s="6" t="s">
        <v>982</v>
      </c>
      <c r="C227" s="30">
        <v>3302</v>
      </c>
      <c r="D227" s="30">
        <v>9337</v>
      </c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outlineLevel="1">
      <c r="A228" s="27" t="s">
        <v>454</v>
      </c>
      <c r="B228" s="6" t="s">
        <v>455</v>
      </c>
      <c r="C228" s="30">
        <v>375</v>
      </c>
      <c r="D228" s="30">
        <v>375</v>
      </c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outlineLevel="1">
      <c r="A229" s="27" t="s">
        <v>456</v>
      </c>
      <c r="B229" s="6" t="s">
        <v>526</v>
      </c>
      <c r="C229" s="30">
        <v>200</v>
      </c>
      <c r="D229" s="30">
        <v>200</v>
      </c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outlineLevel="1">
      <c r="A230" s="27" t="s">
        <v>457</v>
      </c>
      <c r="B230" s="6" t="s">
        <v>458</v>
      </c>
      <c r="C230" s="30">
        <f t="shared" ref="C230:C236" si="52">SUM(E230:T230)</f>
        <v>0</v>
      </c>
      <c r="D230" s="30">
        <f t="shared" ref="D230:D236" si="53">SUM(H230:W230)</f>
        <v>0</v>
      </c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>
        <f t="shared" si="51"/>
        <v>0</v>
      </c>
      <c r="U230" s="30"/>
      <c r="V230" s="30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outlineLevel="1">
      <c r="A231" s="27" t="s">
        <v>459</v>
      </c>
      <c r="B231" s="6" t="s">
        <v>460</v>
      </c>
      <c r="C231" s="30">
        <f t="shared" si="52"/>
        <v>0</v>
      </c>
      <c r="D231" s="30">
        <f t="shared" si="53"/>
        <v>0</v>
      </c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>
        <f t="shared" si="51"/>
        <v>0</v>
      </c>
      <c r="U231" s="30"/>
      <c r="V231" s="30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outlineLevel="1">
      <c r="A232" s="27" t="s">
        <v>461</v>
      </c>
      <c r="B232" s="6" t="s">
        <v>462</v>
      </c>
      <c r="C232" s="30">
        <f t="shared" si="52"/>
        <v>0</v>
      </c>
      <c r="D232" s="30">
        <f t="shared" si="53"/>
        <v>0</v>
      </c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>
        <f t="shared" si="51"/>
        <v>0</v>
      </c>
      <c r="U232" s="30"/>
      <c r="V232" s="30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outlineLevel="1">
      <c r="A233" s="27" t="s">
        <v>463</v>
      </c>
      <c r="B233" s="6" t="s">
        <v>464</v>
      </c>
      <c r="C233" s="30">
        <f t="shared" si="52"/>
        <v>0</v>
      </c>
      <c r="D233" s="30">
        <f t="shared" si="53"/>
        <v>0</v>
      </c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>
        <f t="shared" si="51"/>
        <v>0</v>
      </c>
      <c r="U233" s="30"/>
      <c r="V233" s="30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outlineLevel="1">
      <c r="A234" s="27" t="s">
        <v>465</v>
      </c>
      <c r="B234" s="6" t="s">
        <v>466</v>
      </c>
      <c r="C234" s="30">
        <f t="shared" si="52"/>
        <v>0</v>
      </c>
      <c r="D234" s="30">
        <f t="shared" si="53"/>
        <v>0</v>
      </c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>
        <f t="shared" si="51"/>
        <v>0</v>
      </c>
      <c r="U234" s="30"/>
      <c r="V234" s="30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outlineLevel="1">
      <c r="A235" s="27" t="s">
        <v>467</v>
      </c>
      <c r="B235" s="6" t="s">
        <v>468</v>
      </c>
      <c r="C235" s="30">
        <f t="shared" si="52"/>
        <v>0</v>
      </c>
      <c r="D235" s="30">
        <f t="shared" si="53"/>
        <v>0</v>
      </c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>
        <f t="shared" si="51"/>
        <v>0</v>
      </c>
      <c r="U235" s="30"/>
      <c r="V235" s="30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outlineLevel="1">
      <c r="A236" s="27" t="s">
        <v>469</v>
      </c>
      <c r="B236" s="6" t="s">
        <v>470</v>
      </c>
      <c r="C236" s="30">
        <f t="shared" si="52"/>
        <v>0</v>
      </c>
      <c r="D236" s="30">
        <f t="shared" si="53"/>
        <v>0</v>
      </c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>
        <f t="shared" si="51"/>
        <v>0</v>
      </c>
      <c r="U236" s="30"/>
      <c r="V236" s="30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outlineLevel="1">
      <c r="A237" s="27" t="s">
        <v>471</v>
      </c>
      <c r="B237" s="6" t="s">
        <v>472</v>
      </c>
      <c r="C237" s="30">
        <v>2000</v>
      </c>
      <c r="D237" s="30">
        <v>9631</v>
      </c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s="13" customFormat="1" ht="25.5">
      <c r="A238" s="11" t="s">
        <v>473</v>
      </c>
      <c r="B238" s="12" t="s">
        <v>474</v>
      </c>
      <c r="C238" s="32">
        <f>+C169+C171+C172+C173+C184+C195+C206+C208+C222+C223+C225+C237+C224</f>
        <v>18137</v>
      </c>
      <c r="D238" s="32">
        <f t="shared" ref="D238" si="54">+D169+D171+D172+D173+D184+D195+D206+D208+D222+D223+D225+D237</f>
        <v>32167</v>
      </c>
      <c r="E238" s="32">
        <f t="shared" ref="E238:N238" si="55">+E169+E171+E172+E173+E184+E195+E206+E208+E222+E223+E225+E237</f>
        <v>0</v>
      </c>
      <c r="F238" s="32">
        <f t="shared" si="55"/>
        <v>0</v>
      </c>
      <c r="G238" s="32">
        <f t="shared" si="55"/>
        <v>0</v>
      </c>
      <c r="H238" s="32">
        <f t="shared" si="55"/>
        <v>0</v>
      </c>
      <c r="I238" s="32">
        <f t="shared" si="55"/>
        <v>0</v>
      </c>
      <c r="J238" s="32">
        <f t="shared" si="55"/>
        <v>0</v>
      </c>
      <c r="K238" s="32">
        <f t="shared" si="55"/>
        <v>0</v>
      </c>
      <c r="L238" s="32">
        <f t="shared" si="55"/>
        <v>0</v>
      </c>
      <c r="M238" s="32">
        <f t="shared" si="55"/>
        <v>189</v>
      </c>
      <c r="N238" s="32">
        <f t="shared" si="55"/>
        <v>0</v>
      </c>
      <c r="O238" s="32"/>
      <c r="P238" s="32"/>
      <c r="Q238" s="32"/>
      <c r="R238" s="32"/>
      <c r="S238" s="32"/>
      <c r="T238" s="32"/>
      <c r="U238" s="30"/>
      <c r="V238" s="30"/>
    </row>
    <row r="239" spans="1:43">
      <c r="A239" s="27" t="s">
        <v>475</v>
      </c>
      <c r="B239" s="6" t="s">
        <v>476</v>
      </c>
      <c r="C239" s="30">
        <v>0</v>
      </c>
      <c r="D239" s="30">
        <v>0</v>
      </c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>
      <c r="A240" s="27" t="s">
        <v>477</v>
      </c>
      <c r="B240" s="6" t="s">
        <v>478</v>
      </c>
      <c r="C240" s="30">
        <v>0</v>
      </c>
      <c r="D240" s="30">
        <v>0</v>
      </c>
      <c r="E240" s="30"/>
      <c r="F240" s="30"/>
      <c r="G240" s="30">
        <v>18461</v>
      </c>
      <c r="H240" s="30">
        <v>148271</v>
      </c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>
      <c r="A241" s="27" t="s">
        <v>479</v>
      </c>
      <c r="B241" s="6" t="s">
        <v>480</v>
      </c>
      <c r="C241" s="30">
        <f>SUM(E241:T241)</f>
        <v>0</v>
      </c>
      <c r="D241" s="30">
        <v>0</v>
      </c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>
        <f>SUM(U241:V241)</f>
        <v>0</v>
      </c>
      <c r="U241" s="30"/>
      <c r="V241" s="30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>
      <c r="A242" s="27" t="s">
        <v>481</v>
      </c>
      <c r="B242" s="6" t="s">
        <v>482</v>
      </c>
      <c r="C242" s="30">
        <v>0</v>
      </c>
      <c r="D242" s="30">
        <v>275</v>
      </c>
      <c r="E242" s="30">
        <v>261</v>
      </c>
      <c r="F242" s="30"/>
      <c r="G242" s="30"/>
      <c r="H242" s="30">
        <v>84</v>
      </c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>
      <c r="A243" s="27" t="s">
        <v>483</v>
      </c>
      <c r="B243" s="6" t="s">
        <v>484</v>
      </c>
      <c r="C243" s="30">
        <v>0</v>
      </c>
      <c r="D243" s="30">
        <v>0</v>
      </c>
      <c r="E243" s="30">
        <v>60</v>
      </c>
      <c r="F243" s="30"/>
      <c r="G243" s="30"/>
      <c r="H243" s="30">
        <v>1260</v>
      </c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>
      <c r="A244" s="27" t="s">
        <v>485</v>
      </c>
      <c r="B244" s="6" t="s">
        <v>486</v>
      </c>
      <c r="C244" s="30">
        <f>SUM(E244:T244)</f>
        <v>0</v>
      </c>
      <c r="D244" s="30">
        <v>0</v>
      </c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>
        <f>SUM(U244:V244)</f>
        <v>0</v>
      </c>
      <c r="U244" s="30"/>
      <c r="V244" s="30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>
      <c r="A245" s="27" t="s">
        <v>487</v>
      </c>
      <c r="B245" s="6" t="s">
        <v>537</v>
      </c>
      <c r="C245" s="30">
        <f>SUM(E245:T245)</f>
        <v>0</v>
      </c>
      <c r="D245" s="30">
        <v>0</v>
      </c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>
        <f>SUM(U245:V245)</f>
        <v>0</v>
      </c>
      <c r="U245" s="30"/>
      <c r="V245" s="30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>
      <c r="A246" s="27" t="s">
        <v>538</v>
      </c>
      <c r="B246" s="6" t="s">
        <v>539</v>
      </c>
      <c r="C246" s="30">
        <v>0</v>
      </c>
      <c r="D246" s="30">
        <v>74</v>
      </c>
      <c r="E246" s="30">
        <v>86</v>
      </c>
      <c r="F246" s="30"/>
      <c r="G246" s="30">
        <v>4984</v>
      </c>
      <c r="H246" s="30">
        <v>10396</v>
      </c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s="13" customFormat="1" ht="22.5" customHeight="1">
      <c r="A247" s="11" t="s">
        <v>540</v>
      </c>
      <c r="B247" s="12" t="s">
        <v>541</v>
      </c>
      <c r="C247" s="32">
        <f>SUBTOTAL(9,C239:C246)</f>
        <v>0</v>
      </c>
      <c r="D247" s="32">
        <f t="shared" ref="D247" si="56">SUBTOTAL(9,D239:D246)</f>
        <v>349</v>
      </c>
      <c r="E247" s="32">
        <f t="shared" ref="E247:N247" si="57">+E239+E240+E242+E243+E244+E245+E246</f>
        <v>407</v>
      </c>
      <c r="F247" s="32">
        <f t="shared" si="57"/>
        <v>0</v>
      </c>
      <c r="G247" s="32">
        <f t="shared" si="57"/>
        <v>23445</v>
      </c>
      <c r="H247" s="32">
        <f t="shared" si="57"/>
        <v>160011</v>
      </c>
      <c r="I247" s="32">
        <f t="shared" si="57"/>
        <v>0</v>
      </c>
      <c r="J247" s="32">
        <f t="shared" si="57"/>
        <v>0</v>
      </c>
      <c r="K247" s="32">
        <f t="shared" si="57"/>
        <v>0</v>
      </c>
      <c r="L247" s="32">
        <f t="shared" si="57"/>
        <v>0</v>
      </c>
      <c r="M247" s="32">
        <f t="shared" si="57"/>
        <v>0</v>
      </c>
      <c r="N247" s="32">
        <f t="shared" si="57"/>
        <v>0</v>
      </c>
      <c r="O247" s="32">
        <f>SUBTOTAL(9,C247:D247)</f>
        <v>0</v>
      </c>
      <c r="P247" s="32"/>
      <c r="Q247" s="32"/>
      <c r="R247" s="32"/>
      <c r="S247" s="32"/>
      <c r="T247" s="32"/>
      <c r="U247" s="30"/>
      <c r="V247" s="30"/>
    </row>
    <row r="248" spans="1:43">
      <c r="A248" s="27" t="s">
        <v>542</v>
      </c>
      <c r="B248" s="6" t="s">
        <v>543</v>
      </c>
      <c r="C248" s="30">
        <v>0</v>
      </c>
      <c r="D248" s="30">
        <v>1773</v>
      </c>
      <c r="E248" s="30">
        <v>100</v>
      </c>
      <c r="F248" s="30"/>
      <c r="G248" s="30"/>
      <c r="H248" s="30">
        <v>993</v>
      </c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>
      <c r="A249" s="27" t="s">
        <v>544</v>
      </c>
      <c r="B249" s="6" t="s">
        <v>545</v>
      </c>
      <c r="C249" s="30">
        <f>SUM(E249:T249)</f>
        <v>0</v>
      </c>
      <c r="D249" s="30">
        <v>0</v>
      </c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>
        <f>SUM(U249:V249)</f>
        <v>0</v>
      </c>
      <c r="U249" s="30"/>
      <c r="V249" s="30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>
      <c r="A250" s="27" t="s">
        <v>546</v>
      </c>
      <c r="B250" s="6" t="s">
        <v>547</v>
      </c>
      <c r="C250" s="30">
        <v>0</v>
      </c>
      <c r="D250" s="30">
        <v>0</v>
      </c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>
        <f>SUM(U250:V250)</f>
        <v>0</v>
      </c>
      <c r="U250" s="30"/>
      <c r="V250" s="30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>
      <c r="A251" s="27" t="s">
        <v>548</v>
      </c>
      <c r="B251" s="6" t="s">
        <v>549</v>
      </c>
      <c r="C251" s="30">
        <v>0</v>
      </c>
      <c r="D251" s="30">
        <v>479</v>
      </c>
      <c r="E251" s="30">
        <v>27</v>
      </c>
      <c r="F251" s="30"/>
      <c r="G251" s="30"/>
      <c r="H251" s="30">
        <v>268</v>
      </c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s="13" customFormat="1" ht="22.5" customHeight="1">
      <c r="A252" s="11" t="s">
        <v>550</v>
      </c>
      <c r="B252" s="12" t="s">
        <v>551</v>
      </c>
      <c r="C252" s="32">
        <f>SUM(C248:C251)</f>
        <v>0</v>
      </c>
      <c r="D252" s="32">
        <f>SUM(D248:D251)</f>
        <v>2252</v>
      </c>
      <c r="E252" s="32">
        <f t="shared" ref="E252:N252" si="58">SUM(E248:E251)</f>
        <v>127</v>
      </c>
      <c r="F252" s="32">
        <f t="shared" si="58"/>
        <v>0</v>
      </c>
      <c r="G252" s="32">
        <f t="shared" si="58"/>
        <v>0</v>
      </c>
      <c r="H252" s="32">
        <f t="shared" si="58"/>
        <v>1261</v>
      </c>
      <c r="I252" s="32">
        <f t="shared" si="58"/>
        <v>0</v>
      </c>
      <c r="J252" s="32">
        <f t="shared" si="58"/>
        <v>0</v>
      </c>
      <c r="K252" s="32">
        <f t="shared" si="58"/>
        <v>0</v>
      </c>
      <c r="L252" s="32">
        <f t="shared" si="58"/>
        <v>0</v>
      </c>
      <c r="M252" s="32">
        <f t="shared" si="58"/>
        <v>0</v>
      </c>
      <c r="N252" s="32">
        <f t="shared" si="58"/>
        <v>0</v>
      </c>
      <c r="O252" s="32"/>
      <c r="P252" s="32"/>
      <c r="Q252" s="32"/>
      <c r="R252" s="32"/>
      <c r="S252" s="32"/>
      <c r="T252" s="32"/>
      <c r="U252" s="30"/>
      <c r="V252" s="30"/>
    </row>
    <row r="253" spans="1:43" ht="25.5" outlineLevel="1">
      <c r="A253" s="27" t="s">
        <v>552</v>
      </c>
      <c r="B253" s="6" t="s">
        <v>553</v>
      </c>
      <c r="C253" s="30">
        <f>SUM(E253:T253)</f>
        <v>0</v>
      </c>
      <c r="D253" s="30">
        <f>SUM(H253:W253)</f>
        <v>0</v>
      </c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>
        <f>SUM(U253:V253)</f>
        <v>0</v>
      </c>
      <c r="U253" s="30"/>
      <c r="V253" s="30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25.5" outlineLevel="1">
      <c r="A254" s="27" t="s">
        <v>554</v>
      </c>
      <c r="B254" s="6" t="s">
        <v>555</v>
      </c>
      <c r="C254" s="30">
        <f t="shared" ref="C254:T254" si="59">SUM(C255:C264)</f>
        <v>0</v>
      </c>
      <c r="D254" s="30">
        <f>SUM(D255:D264)</f>
        <v>0</v>
      </c>
      <c r="E254" s="30">
        <f t="shared" si="59"/>
        <v>0</v>
      </c>
      <c r="F254" s="30">
        <f t="shared" si="59"/>
        <v>0</v>
      </c>
      <c r="G254" s="30">
        <f t="shared" si="59"/>
        <v>0</v>
      </c>
      <c r="H254" s="30">
        <f t="shared" si="59"/>
        <v>0</v>
      </c>
      <c r="I254" s="30">
        <f t="shared" si="59"/>
        <v>0</v>
      </c>
      <c r="J254" s="30">
        <f t="shared" si="59"/>
        <v>0</v>
      </c>
      <c r="K254" s="30">
        <f t="shared" si="59"/>
        <v>0</v>
      </c>
      <c r="L254" s="30">
        <f t="shared" si="59"/>
        <v>0</v>
      </c>
      <c r="M254" s="30">
        <f t="shared" si="59"/>
        <v>0</v>
      </c>
      <c r="N254" s="30">
        <f t="shared" si="59"/>
        <v>0</v>
      </c>
      <c r="O254" s="30">
        <f t="shared" si="59"/>
        <v>0</v>
      </c>
      <c r="P254" s="30">
        <f t="shared" si="59"/>
        <v>0</v>
      </c>
      <c r="Q254" s="30">
        <f>SUM(Q255:Q264)</f>
        <v>0</v>
      </c>
      <c r="R254" s="30">
        <f>SUM(R255:R264)</f>
        <v>0</v>
      </c>
      <c r="S254" s="30">
        <f>SUM(S255:S264)</f>
        <v>0</v>
      </c>
      <c r="T254" s="30">
        <f t="shared" si="59"/>
        <v>0</v>
      </c>
      <c r="U254" s="30"/>
      <c r="V254" s="30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outlineLevel="1">
      <c r="A255" s="27" t="s">
        <v>556</v>
      </c>
      <c r="B255" s="6" t="s">
        <v>557</v>
      </c>
      <c r="C255" s="30">
        <f t="shared" ref="C255:C264" si="60">SUM(E255:T255)</f>
        <v>0</v>
      </c>
      <c r="D255" s="30">
        <f t="shared" ref="D255:D264" si="61">SUM(H255:W255)</f>
        <v>0</v>
      </c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>
        <f t="shared" ref="T255:T264" si="62">SUM(U255:V255)</f>
        <v>0</v>
      </c>
      <c r="U255" s="30"/>
      <c r="V255" s="30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outlineLevel="1">
      <c r="A256" s="27" t="s">
        <v>558</v>
      </c>
      <c r="B256" s="6" t="s">
        <v>559</v>
      </c>
      <c r="C256" s="30">
        <f t="shared" si="60"/>
        <v>0</v>
      </c>
      <c r="D256" s="30">
        <f t="shared" si="61"/>
        <v>0</v>
      </c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>
        <f t="shared" si="62"/>
        <v>0</v>
      </c>
      <c r="U256" s="30"/>
      <c r="V256" s="30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25.5" outlineLevel="1">
      <c r="A257" s="27" t="s">
        <v>560</v>
      </c>
      <c r="B257" s="6" t="s">
        <v>564</v>
      </c>
      <c r="C257" s="30">
        <f t="shared" si="60"/>
        <v>0</v>
      </c>
      <c r="D257" s="30">
        <f t="shared" si="61"/>
        <v>0</v>
      </c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>
        <f t="shared" si="62"/>
        <v>0</v>
      </c>
      <c r="U257" s="30"/>
      <c r="V257" s="30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outlineLevel="1">
      <c r="A258" s="27" t="s">
        <v>565</v>
      </c>
      <c r="B258" s="6" t="s">
        <v>566</v>
      </c>
      <c r="C258" s="30">
        <f t="shared" si="60"/>
        <v>0</v>
      </c>
      <c r="D258" s="30">
        <f t="shared" si="61"/>
        <v>0</v>
      </c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>
        <f t="shared" si="62"/>
        <v>0</v>
      </c>
      <c r="U258" s="30"/>
      <c r="V258" s="30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outlineLevel="1">
      <c r="A259" s="27" t="s">
        <v>567</v>
      </c>
      <c r="B259" s="6" t="s">
        <v>568</v>
      </c>
      <c r="C259" s="30">
        <f t="shared" si="60"/>
        <v>0</v>
      </c>
      <c r="D259" s="30">
        <f t="shared" si="61"/>
        <v>0</v>
      </c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>
        <f t="shared" si="62"/>
        <v>0</v>
      </c>
      <c r="U259" s="30"/>
      <c r="V259" s="30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outlineLevel="1">
      <c r="A260" s="27" t="s">
        <v>569</v>
      </c>
      <c r="B260" s="6" t="s">
        <v>570</v>
      </c>
      <c r="C260" s="30">
        <f t="shared" si="60"/>
        <v>0</v>
      </c>
      <c r="D260" s="30">
        <f t="shared" si="61"/>
        <v>0</v>
      </c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>
        <f t="shared" si="62"/>
        <v>0</v>
      </c>
      <c r="U260" s="30"/>
      <c r="V260" s="30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outlineLevel="1">
      <c r="A261" s="27" t="s">
        <v>571</v>
      </c>
      <c r="B261" s="6" t="s">
        <v>572</v>
      </c>
      <c r="C261" s="30">
        <f t="shared" si="60"/>
        <v>0</v>
      </c>
      <c r="D261" s="30">
        <f t="shared" si="61"/>
        <v>0</v>
      </c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>
        <f t="shared" si="62"/>
        <v>0</v>
      </c>
      <c r="U261" s="30"/>
      <c r="V261" s="30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outlineLevel="1">
      <c r="A262" s="27" t="s">
        <v>573</v>
      </c>
      <c r="B262" s="6" t="s">
        <v>574</v>
      </c>
      <c r="C262" s="30">
        <f t="shared" si="60"/>
        <v>0</v>
      </c>
      <c r="D262" s="30">
        <f t="shared" si="61"/>
        <v>0</v>
      </c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>
        <f t="shared" si="62"/>
        <v>0</v>
      </c>
      <c r="U262" s="30"/>
      <c r="V262" s="30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outlineLevel="1">
      <c r="A263" s="27" t="s">
        <v>575</v>
      </c>
      <c r="B263" s="6" t="s">
        <v>576</v>
      </c>
      <c r="C263" s="30">
        <f t="shared" si="60"/>
        <v>0</v>
      </c>
      <c r="D263" s="30">
        <f t="shared" si="61"/>
        <v>0</v>
      </c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>
        <f t="shared" si="62"/>
        <v>0</v>
      </c>
      <c r="U263" s="30"/>
      <c r="V263" s="30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outlineLevel="1">
      <c r="A264" s="27" t="s">
        <v>577</v>
      </c>
      <c r="B264" s="6" t="s">
        <v>581</v>
      </c>
      <c r="C264" s="30">
        <f t="shared" si="60"/>
        <v>0</v>
      </c>
      <c r="D264" s="30">
        <f t="shared" si="61"/>
        <v>0</v>
      </c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>
        <f t="shared" si="62"/>
        <v>0</v>
      </c>
      <c r="U264" s="30"/>
      <c r="V264" s="30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25.5" outlineLevel="1">
      <c r="A265" s="27" t="s">
        <v>582</v>
      </c>
      <c r="B265" s="6" t="s">
        <v>583</v>
      </c>
      <c r="C265" s="30">
        <f t="shared" ref="C265:T265" si="63">SUM(C266:C275)</f>
        <v>0</v>
      </c>
      <c r="D265" s="30">
        <f>SUM(D266:D275)</f>
        <v>0</v>
      </c>
      <c r="E265" s="30">
        <f t="shared" si="63"/>
        <v>0</v>
      </c>
      <c r="F265" s="30">
        <f t="shared" si="63"/>
        <v>0</v>
      </c>
      <c r="G265" s="30">
        <f t="shared" si="63"/>
        <v>0</v>
      </c>
      <c r="H265" s="30">
        <f t="shared" si="63"/>
        <v>0</v>
      </c>
      <c r="I265" s="30">
        <f t="shared" si="63"/>
        <v>0</v>
      </c>
      <c r="J265" s="30">
        <f t="shared" si="63"/>
        <v>0</v>
      </c>
      <c r="K265" s="30">
        <f t="shared" si="63"/>
        <v>0</v>
      </c>
      <c r="L265" s="30">
        <f t="shared" si="63"/>
        <v>0</v>
      </c>
      <c r="M265" s="30">
        <f t="shared" si="63"/>
        <v>0</v>
      </c>
      <c r="N265" s="30">
        <f t="shared" si="63"/>
        <v>0</v>
      </c>
      <c r="O265" s="30">
        <f t="shared" si="63"/>
        <v>0</v>
      </c>
      <c r="P265" s="30">
        <f t="shared" si="63"/>
        <v>0</v>
      </c>
      <c r="Q265" s="30">
        <f>SUM(Q266:Q275)</f>
        <v>0</v>
      </c>
      <c r="R265" s="30">
        <f>SUM(R266:R275)</f>
        <v>0</v>
      </c>
      <c r="S265" s="30">
        <f>SUM(S266:S275)</f>
        <v>0</v>
      </c>
      <c r="T265" s="30">
        <f t="shared" si="63"/>
        <v>0</v>
      </c>
      <c r="U265" s="30"/>
      <c r="V265" s="30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outlineLevel="1">
      <c r="A266" s="27" t="s">
        <v>584</v>
      </c>
      <c r="B266" s="6" t="s">
        <v>585</v>
      </c>
      <c r="C266" s="30">
        <f t="shared" ref="C266:C275" si="64">SUM(E266:T266)</f>
        <v>0</v>
      </c>
      <c r="D266" s="30">
        <f t="shared" ref="D266:D275" si="65">SUM(H266:W266)</f>
        <v>0</v>
      </c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>
        <f t="shared" ref="T266:T275" si="66">SUM(U266:V266)</f>
        <v>0</v>
      </c>
      <c r="U266" s="30"/>
      <c r="V266" s="30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outlineLevel="1">
      <c r="A267" s="27" t="s">
        <v>586</v>
      </c>
      <c r="B267" s="6" t="s">
        <v>587</v>
      </c>
      <c r="C267" s="30">
        <f t="shared" si="64"/>
        <v>0</v>
      </c>
      <c r="D267" s="30">
        <f t="shared" si="65"/>
        <v>0</v>
      </c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>
        <f t="shared" si="66"/>
        <v>0</v>
      </c>
      <c r="U267" s="30"/>
      <c r="V267" s="30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25.5" outlineLevel="1">
      <c r="A268" s="27" t="s">
        <v>588</v>
      </c>
      <c r="B268" s="6" t="s">
        <v>589</v>
      </c>
      <c r="C268" s="30">
        <f t="shared" si="64"/>
        <v>0</v>
      </c>
      <c r="D268" s="30">
        <f t="shared" si="65"/>
        <v>0</v>
      </c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>
        <f t="shared" si="66"/>
        <v>0</v>
      </c>
      <c r="U268" s="30"/>
      <c r="V268" s="30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outlineLevel="1">
      <c r="A269" s="27" t="s">
        <v>590</v>
      </c>
      <c r="B269" s="6" t="s">
        <v>591</v>
      </c>
      <c r="C269" s="30">
        <f t="shared" si="64"/>
        <v>0</v>
      </c>
      <c r="D269" s="30">
        <f t="shared" si="65"/>
        <v>0</v>
      </c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>
        <f t="shared" si="66"/>
        <v>0</v>
      </c>
      <c r="U269" s="30"/>
      <c r="V269" s="30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outlineLevel="1">
      <c r="A270" s="27" t="s">
        <v>592</v>
      </c>
      <c r="B270" s="6" t="s">
        <v>593</v>
      </c>
      <c r="C270" s="30">
        <f t="shared" si="64"/>
        <v>0</v>
      </c>
      <c r="D270" s="30">
        <f t="shared" si="65"/>
        <v>0</v>
      </c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>
        <f t="shared" si="66"/>
        <v>0</v>
      </c>
      <c r="U270" s="30"/>
      <c r="V270" s="30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outlineLevel="1">
      <c r="A271" s="27" t="s">
        <v>594</v>
      </c>
      <c r="B271" s="6" t="s">
        <v>595</v>
      </c>
      <c r="C271" s="30">
        <f t="shared" si="64"/>
        <v>0</v>
      </c>
      <c r="D271" s="30">
        <f t="shared" si="65"/>
        <v>0</v>
      </c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>
        <f t="shared" si="66"/>
        <v>0</v>
      </c>
      <c r="U271" s="30"/>
      <c r="V271" s="30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outlineLevel="1">
      <c r="A272" s="27" t="s">
        <v>596</v>
      </c>
      <c r="B272" s="6" t="s">
        <v>597</v>
      </c>
      <c r="C272" s="30">
        <f t="shared" si="64"/>
        <v>0</v>
      </c>
      <c r="D272" s="30">
        <f t="shared" si="65"/>
        <v>0</v>
      </c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>
        <f t="shared" si="66"/>
        <v>0</v>
      </c>
      <c r="U272" s="30"/>
      <c r="V272" s="30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outlineLevel="1">
      <c r="A273" s="27" t="s">
        <v>598</v>
      </c>
      <c r="B273" s="6" t="s">
        <v>599</v>
      </c>
      <c r="C273" s="30">
        <f t="shared" si="64"/>
        <v>0</v>
      </c>
      <c r="D273" s="30">
        <f t="shared" si="65"/>
        <v>0</v>
      </c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>
        <f t="shared" si="66"/>
        <v>0</v>
      </c>
      <c r="U273" s="30"/>
      <c r="V273" s="30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outlineLevel="1">
      <c r="A274" s="27" t="s">
        <v>600</v>
      </c>
      <c r="B274" s="6" t="s">
        <v>601</v>
      </c>
      <c r="C274" s="30">
        <f t="shared" si="64"/>
        <v>0</v>
      </c>
      <c r="D274" s="30">
        <f t="shared" si="65"/>
        <v>0</v>
      </c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>
        <f t="shared" si="66"/>
        <v>0</v>
      </c>
      <c r="U274" s="30"/>
      <c r="V274" s="30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outlineLevel="1">
      <c r="A275" s="27" t="s">
        <v>602</v>
      </c>
      <c r="B275" s="6" t="s">
        <v>603</v>
      </c>
      <c r="C275" s="30">
        <f t="shared" si="64"/>
        <v>0</v>
      </c>
      <c r="D275" s="30">
        <f t="shared" si="65"/>
        <v>0</v>
      </c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>
        <f t="shared" si="66"/>
        <v>0</v>
      </c>
      <c r="U275" s="30"/>
      <c r="V275" s="30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outlineLevel="1">
      <c r="A276" s="27" t="s">
        <v>604</v>
      </c>
      <c r="B276" s="6" t="s">
        <v>605</v>
      </c>
      <c r="C276" s="30">
        <f t="shared" ref="C276:T276" si="67">SUM(C277:C286)</f>
        <v>0</v>
      </c>
      <c r="D276" s="30">
        <f>SUM(D277:D286)</f>
        <v>0</v>
      </c>
      <c r="E276" s="30">
        <f t="shared" si="67"/>
        <v>0</v>
      </c>
      <c r="F276" s="30">
        <f t="shared" si="67"/>
        <v>0</v>
      </c>
      <c r="G276" s="30">
        <f t="shared" si="67"/>
        <v>0</v>
      </c>
      <c r="H276" s="30">
        <f t="shared" si="67"/>
        <v>0</v>
      </c>
      <c r="I276" s="30">
        <f t="shared" si="67"/>
        <v>0</v>
      </c>
      <c r="J276" s="30">
        <f t="shared" si="67"/>
        <v>0</v>
      </c>
      <c r="K276" s="30">
        <f t="shared" si="67"/>
        <v>0</v>
      </c>
      <c r="L276" s="30">
        <f t="shared" si="67"/>
        <v>0</v>
      </c>
      <c r="M276" s="30">
        <f t="shared" si="67"/>
        <v>0</v>
      </c>
      <c r="N276" s="30">
        <f t="shared" si="67"/>
        <v>0</v>
      </c>
      <c r="O276" s="30">
        <f t="shared" si="67"/>
        <v>0</v>
      </c>
      <c r="P276" s="30">
        <f t="shared" si="67"/>
        <v>0</v>
      </c>
      <c r="Q276" s="30">
        <f>SUM(Q277:Q286)</f>
        <v>0</v>
      </c>
      <c r="R276" s="30">
        <f>SUM(R277:R286)</f>
        <v>0</v>
      </c>
      <c r="S276" s="30">
        <f>SUM(S277:S286)</f>
        <v>0</v>
      </c>
      <c r="T276" s="30">
        <f t="shared" si="67"/>
        <v>0</v>
      </c>
      <c r="U276" s="30"/>
      <c r="V276" s="30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outlineLevel="1">
      <c r="A277" s="27" t="s">
        <v>606</v>
      </c>
      <c r="B277" s="6" t="s">
        <v>607</v>
      </c>
      <c r="C277" s="30">
        <f t="shared" ref="C277:C288" si="68">SUM(E277:T277)</f>
        <v>0</v>
      </c>
      <c r="D277" s="30">
        <f t="shared" ref="D277:D288" si="69">SUM(H277:W277)</f>
        <v>0</v>
      </c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>
        <f t="shared" ref="T277:T288" si="70">SUM(U277:V277)</f>
        <v>0</v>
      </c>
      <c r="U277" s="30"/>
      <c r="V277" s="30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outlineLevel="1">
      <c r="A278" s="27" t="s">
        <v>608</v>
      </c>
      <c r="B278" s="6" t="s">
        <v>609</v>
      </c>
      <c r="C278" s="30">
        <f t="shared" si="68"/>
        <v>0</v>
      </c>
      <c r="D278" s="30">
        <f t="shared" si="69"/>
        <v>0</v>
      </c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>
        <f t="shared" si="70"/>
        <v>0</v>
      </c>
      <c r="U278" s="30"/>
      <c r="V278" s="30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25.5" outlineLevel="1">
      <c r="A279" s="27" t="s">
        <v>610</v>
      </c>
      <c r="B279" s="6" t="s">
        <v>611</v>
      </c>
      <c r="C279" s="30">
        <f t="shared" si="68"/>
        <v>0</v>
      </c>
      <c r="D279" s="30">
        <f t="shared" si="69"/>
        <v>0</v>
      </c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>
        <f t="shared" si="70"/>
        <v>0</v>
      </c>
      <c r="U279" s="30"/>
      <c r="V279" s="30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outlineLevel="1">
      <c r="A280" s="27" t="s">
        <v>612</v>
      </c>
      <c r="B280" s="6" t="s">
        <v>613</v>
      </c>
      <c r="C280" s="30">
        <f t="shared" si="68"/>
        <v>0</v>
      </c>
      <c r="D280" s="30">
        <f t="shared" si="69"/>
        <v>0</v>
      </c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>
        <f t="shared" si="70"/>
        <v>0</v>
      </c>
      <c r="U280" s="30"/>
      <c r="V280" s="30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outlineLevel="1">
      <c r="A281" s="27" t="s">
        <v>614</v>
      </c>
      <c r="B281" s="6" t="s">
        <v>615</v>
      </c>
      <c r="C281" s="30">
        <f t="shared" si="68"/>
        <v>0</v>
      </c>
      <c r="D281" s="30">
        <f t="shared" si="69"/>
        <v>0</v>
      </c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>
        <f t="shared" si="70"/>
        <v>0</v>
      </c>
      <c r="U281" s="30"/>
      <c r="V281" s="30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outlineLevel="1">
      <c r="A282" s="27" t="s">
        <v>616</v>
      </c>
      <c r="B282" s="6" t="s">
        <v>617</v>
      </c>
      <c r="C282" s="30">
        <f t="shared" si="68"/>
        <v>0</v>
      </c>
      <c r="D282" s="30">
        <f t="shared" si="69"/>
        <v>0</v>
      </c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>
        <f t="shared" si="70"/>
        <v>0</v>
      </c>
      <c r="U282" s="30"/>
      <c r="V282" s="30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outlineLevel="1">
      <c r="A283" s="27" t="s">
        <v>618</v>
      </c>
      <c r="B283" s="6" t="s">
        <v>619</v>
      </c>
      <c r="C283" s="30">
        <f t="shared" si="68"/>
        <v>0</v>
      </c>
      <c r="D283" s="30">
        <f t="shared" si="69"/>
        <v>0</v>
      </c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>
        <f t="shared" si="70"/>
        <v>0</v>
      </c>
      <c r="U283" s="30"/>
      <c r="V283" s="30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outlineLevel="1">
      <c r="A284" s="27" t="s">
        <v>620</v>
      </c>
      <c r="B284" s="6" t="s">
        <v>621</v>
      </c>
      <c r="C284" s="30">
        <f t="shared" si="68"/>
        <v>0</v>
      </c>
      <c r="D284" s="30">
        <f t="shared" si="69"/>
        <v>0</v>
      </c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>
        <f t="shared" si="70"/>
        <v>0</v>
      </c>
      <c r="U284" s="30"/>
      <c r="V284" s="30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outlineLevel="1">
      <c r="A285" s="27" t="s">
        <v>622</v>
      </c>
      <c r="B285" s="6" t="s">
        <v>623</v>
      </c>
      <c r="C285" s="30">
        <f t="shared" si="68"/>
        <v>0</v>
      </c>
      <c r="D285" s="30">
        <f t="shared" si="69"/>
        <v>0</v>
      </c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>
        <f t="shared" si="70"/>
        <v>0</v>
      </c>
      <c r="U285" s="30"/>
      <c r="V285" s="30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outlineLevel="1">
      <c r="A286" s="27" t="s">
        <v>624</v>
      </c>
      <c r="B286" s="6" t="s">
        <v>625</v>
      </c>
      <c r="C286" s="30">
        <f t="shared" si="68"/>
        <v>0</v>
      </c>
      <c r="D286" s="30">
        <f t="shared" si="69"/>
        <v>0</v>
      </c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>
        <f t="shared" si="70"/>
        <v>0</v>
      </c>
      <c r="U286" s="30"/>
      <c r="V286" s="30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25.5" outlineLevel="1">
      <c r="A287" s="27" t="s">
        <v>626</v>
      </c>
      <c r="B287" s="6" t="s">
        <v>627</v>
      </c>
      <c r="C287" s="30">
        <f t="shared" si="68"/>
        <v>0</v>
      </c>
      <c r="D287" s="30">
        <f t="shared" si="69"/>
        <v>0</v>
      </c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>
        <f t="shared" si="70"/>
        <v>0</v>
      </c>
      <c r="U287" s="30"/>
      <c r="V287" s="30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25.5" outlineLevel="1">
      <c r="A288" s="27" t="s">
        <v>628</v>
      </c>
      <c r="B288" s="6" t="s">
        <v>629</v>
      </c>
      <c r="C288" s="30">
        <f t="shared" si="68"/>
        <v>0</v>
      </c>
      <c r="D288" s="30">
        <f t="shared" si="69"/>
        <v>0</v>
      </c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>
        <f t="shared" si="70"/>
        <v>0</v>
      </c>
      <c r="U288" s="30"/>
      <c r="V288" s="30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25.5" outlineLevel="1">
      <c r="A289" s="27" t="s">
        <v>630</v>
      </c>
      <c r="B289" s="6" t="s">
        <v>631</v>
      </c>
      <c r="C289" s="30">
        <f t="shared" ref="C289:T289" si="71">SUM(C290:C300)</f>
        <v>0</v>
      </c>
      <c r="D289" s="30">
        <f>SUM(D290:D300)</f>
        <v>0</v>
      </c>
      <c r="E289" s="30">
        <f t="shared" si="71"/>
        <v>0</v>
      </c>
      <c r="F289" s="30">
        <f t="shared" si="71"/>
        <v>0</v>
      </c>
      <c r="G289" s="30">
        <f t="shared" si="71"/>
        <v>0</v>
      </c>
      <c r="H289" s="30">
        <f t="shared" si="71"/>
        <v>0</v>
      </c>
      <c r="I289" s="30">
        <f t="shared" si="71"/>
        <v>0</v>
      </c>
      <c r="J289" s="30">
        <f t="shared" si="71"/>
        <v>0</v>
      </c>
      <c r="K289" s="30">
        <f t="shared" si="71"/>
        <v>0</v>
      </c>
      <c r="L289" s="30">
        <f t="shared" si="71"/>
        <v>0</v>
      </c>
      <c r="M289" s="30">
        <f t="shared" si="71"/>
        <v>0</v>
      </c>
      <c r="N289" s="30">
        <f t="shared" si="71"/>
        <v>0</v>
      </c>
      <c r="O289" s="30">
        <f t="shared" si="71"/>
        <v>0</v>
      </c>
      <c r="P289" s="30">
        <f t="shared" si="71"/>
        <v>0</v>
      </c>
      <c r="Q289" s="30">
        <f>SUM(Q290:Q300)</f>
        <v>0</v>
      </c>
      <c r="R289" s="30">
        <f>SUM(R290:R300)</f>
        <v>0</v>
      </c>
      <c r="S289" s="30">
        <f>SUM(S290:S300)</f>
        <v>0</v>
      </c>
      <c r="T289" s="30">
        <f t="shared" si="71"/>
        <v>0</v>
      </c>
      <c r="U289" s="30"/>
      <c r="V289" s="30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outlineLevel="1">
      <c r="A290" s="27" t="s">
        <v>632</v>
      </c>
      <c r="B290" s="6" t="s">
        <v>633</v>
      </c>
      <c r="C290" s="30">
        <f t="shared" ref="C290:C301" si="72">SUM(E290:T290)</f>
        <v>0</v>
      </c>
      <c r="D290" s="30">
        <f t="shared" ref="D290:D301" si="73">SUM(H290:W290)</f>
        <v>0</v>
      </c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>
        <f t="shared" ref="T290:T301" si="74">SUM(U290:V290)</f>
        <v>0</v>
      </c>
      <c r="U290" s="30"/>
      <c r="V290" s="30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outlineLevel="1">
      <c r="A291" s="27" t="s">
        <v>634</v>
      </c>
      <c r="B291" s="6" t="s">
        <v>635</v>
      </c>
      <c r="C291" s="30">
        <f t="shared" si="72"/>
        <v>0</v>
      </c>
      <c r="D291" s="30">
        <f t="shared" si="73"/>
        <v>0</v>
      </c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>
        <f t="shared" si="74"/>
        <v>0</v>
      </c>
      <c r="U291" s="30"/>
      <c r="V291" s="30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outlineLevel="1">
      <c r="A292" s="27" t="s">
        <v>636</v>
      </c>
      <c r="B292" s="6" t="s">
        <v>637</v>
      </c>
      <c r="C292" s="30">
        <f t="shared" si="72"/>
        <v>0</v>
      </c>
      <c r="D292" s="30">
        <f t="shared" si="73"/>
        <v>0</v>
      </c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>
        <f t="shared" si="74"/>
        <v>0</v>
      </c>
      <c r="U292" s="30"/>
      <c r="V292" s="30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outlineLevel="1">
      <c r="A293" s="27" t="s">
        <v>638</v>
      </c>
      <c r="B293" s="6" t="s">
        <v>639</v>
      </c>
      <c r="C293" s="30">
        <f t="shared" si="72"/>
        <v>0</v>
      </c>
      <c r="D293" s="30">
        <f t="shared" si="73"/>
        <v>0</v>
      </c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>
        <f t="shared" si="74"/>
        <v>0</v>
      </c>
      <c r="U293" s="30"/>
      <c r="V293" s="30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outlineLevel="1">
      <c r="A294" s="27" t="s">
        <v>640</v>
      </c>
      <c r="B294" s="6" t="s">
        <v>641</v>
      </c>
      <c r="C294" s="30">
        <f t="shared" si="72"/>
        <v>0</v>
      </c>
      <c r="D294" s="30">
        <f t="shared" si="73"/>
        <v>0</v>
      </c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>
        <f t="shared" si="74"/>
        <v>0</v>
      </c>
      <c r="U294" s="30"/>
      <c r="V294" s="30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outlineLevel="1">
      <c r="A295" s="27" t="s">
        <v>642</v>
      </c>
      <c r="B295" s="6" t="s">
        <v>643</v>
      </c>
      <c r="C295" s="30">
        <f t="shared" si="72"/>
        <v>0</v>
      </c>
      <c r="D295" s="30">
        <f t="shared" si="73"/>
        <v>0</v>
      </c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>
        <f t="shared" si="74"/>
        <v>0</v>
      </c>
      <c r="U295" s="30"/>
      <c r="V295" s="30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outlineLevel="1">
      <c r="A296" s="27" t="s">
        <v>644</v>
      </c>
      <c r="B296" s="6" t="s">
        <v>645</v>
      </c>
      <c r="C296" s="30">
        <f t="shared" si="72"/>
        <v>0</v>
      </c>
      <c r="D296" s="30">
        <f t="shared" si="73"/>
        <v>0</v>
      </c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>
        <f t="shared" si="74"/>
        <v>0</v>
      </c>
      <c r="U296" s="30"/>
      <c r="V296" s="30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outlineLevel="1">
      <c r="A297" s="27" t="s">
        <v>646</v>
      </c>
      <c r="B297" s="6" t="s">
        <v>647</v>
      </c>
      <c r="C297" s="30">
        <f t="shared" si="72"/>
        <v>0</v>
      </c>
      <c r="D297" s="30">
        <f t="shared" si="73"/>
        <v>0</v>
      </c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>
        <f t="shared" si="74"/>
        <v>0</v>
      </c>
      <c r="U297" s="30"/>
      <c r="V297" s="30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outlineLevel="1">
      <c r="A298" s="27" t="s">
        <v>648</v>
      </c>
      <c r="B298" s="6" t="s">
        <v>649</v>
      </c>
      <c r="C298" s="30">
        <f t="shared" si="72"/>
        <v>0</v>
      </c>
      <c r="D298" s="30">
        <f t="shared" si="73"/>
        <v>0</v>
      </c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>
        <f t="shared" si="74"/>
        <v>0</v>
      </c>
      <c r="U298" s="30"/>
      <c r="V298" s="30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outlineLevel="1">
      <c r="A299" s="27" t="s">
        <v>650</v>
      </c>
      <c r="B299" s="6" t="s">
        <v>651</v>
      </c>
      <c r="C299" s="30">
        <f t="shared" si="72"/>
        <v>0</v>
      </c>
      <c r="D299" s="30">
        <f t="shared" si="73"/>
        <v>0</v>
      </c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>
        <f t="shared" si="74"/>
        <v>0</v>
      </c>
      <c r="U299" s="30"/>
      <c r="V299" s="30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outlineLevel="1">
      <c r="A300" s="27" t="s">
        <v>652</v>
      </c>
      <c r="B300" s="6" t="s">
        <v>653</v>
      </c>
      <c r="C300" s="30">
        <f t="shared" si="72"/>
        <v>0</v>
      </c>
      <c r="D300" s="30">
        <f t="shared" si="73"/>
        <v>0</v>
      </c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>
        <f t="shared" si="74"/>
        <v>0</v>
      </c>
      <c r="U300" s="30"/>
      <c r="V300" s="30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outlineLevel="1">
      <c r="A301" s="27" t="s">
        <v>654</v>
      </c>
      <c r="B301" s="6" t="s">
        <v>655</v>
      </c>
      <c r="C301" s="30">
        <f t="shared" si="72"/>
        <v>0</v>
      </c>
      <c r="D301" s="30">
        <f t="shared" si="73"/>
        <v>0</v>
      </c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>
        <f t="shared" si="74"/>
        <v>0</v>
      </c>
      <c r="U301" s="30"/>
      <c r="V301" s="30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outlineLevel="1">
      <c r="A302" s="27" t="s">
        <v>656</v>
      </c>
      <c r="B302" s="6" t="s">
        <v>657</v>
      </c>
      <c r="C302" s="30">
        <f t="shared" ref="C302:T302" si="75">SUM(C303:C313)</f>
        <v>0</v>
      </c>
      <c r="D302" s="30">
        <f>SUM(D303:D313)</f>
        <v>0</v>
      </c>
      <c r="E302" s="30">
        <f t="shared" si="75"/>
        <v>0</v>
      </c>
      <c r="F302" s="30">
        <f t="shared" si="75"/>
        <v>0</v>
      </c>
      <c r="G302" s="30">
        <f t="shared" si="75"/>
        <v>0</v>
      </c>
      <c r="H302" s="30">
        <f t="shared" si="75"/>
        <v>0</v>
      </c>
      <c r="I302" s="30">
        <f t="shared" si="75"/>
        <v>0</v>
      </c>
      <c r="J302" s="30">
        <f t="shared" si="75"/>
        <v>0</v>
      </c>
      <c r="K302" s="30">
        <f t="shared" si="75"/>
        <v>0</v>
      </c>
      <c r="L302" s="30">
        <f t="shared" si="75"/>
        <v>0</v>
      </c>
      <c r="M302" s="30">
        <f t="shared" si="75"/>
        <v>0</v>
      </c>
      <c r="N302" s="30">
        <f t="shared" si="75"/>
        <v>0</v>
      </c>
      <c r="O302" s="30">
        <f t="shared" si="75"/>
        <v>0</v>
      </c>
      <c r="P302" s="30">
        <f t="shared" si="75"/>
        <v>0</v>
      </c>
      <c r="Q302" s="30">
        <f>SUM(Q303:Q313)</f>
        <v>0</v>
      </c>
      <c r="R302" s="30">
        <f>SUM(R303:R313)</f>
        <v>0</v>
      </c>
      <c r="S302" s="30">
        <f>SUM(S303:S313)</f>
        <v>0</v>
      </c>
      <c r="T302" s="30">
        <f t="shared" si="75"/>
        <v>0</v>
      </c>
      <c r="U302" s="30"/>
      <c r="V302" s="30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outlineLevel="1">
      <c r="A303" s="27" t="s">
        <v>658</v>
      </c>
      <c r="B303" s="6" t="s">
        <v>659</v>
      </c>
      <c r="C303" s="30">
        <f t="shared" ref="C303:C313" si="76">SUM(E303:T303)</f>
        <v>0</v>
      </c>
      <c r="D303" s="30">
        <f t="shared" ref="D303:D313" si="77">SUM(H303:W303)</f>
        <v>0</v>
      </c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>
        <f t="shared" ref="T303:T313" si="78">SUM(U303:V303)</f>
        <v>0</v>
      </c>
      <c r="U303" s="30"/>
      <c r="V303" s="30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outlineLevel="1">
      <c r="A304" s="27" t="s">
        <v>660</v>
      </c>
      <c r="B304" s="6" t="s">
        <v>661</v>
      </c>
      <c r="C304" s="30">
        <f t="shared" si="76"/>
        <v>0</v>
      </c>
      <c r="D304" s="30">
        <f t="shared" si="77"/>
        <v>0</v>
      </c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>
        <f t="shared" si="78"/>
        <v>0</v>
      </c>
      <c r="U304" s="30"/>
      <c r="V304" s="30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 16383:16383" outlineLevel="1">
      <c r="A305" s="27" t="s">
        <v>662</v>
      </c>
      <c r="B305" s="6" t="s">
        <v>663</v>
      </c>
      <c r="C305" s="30">
        <f t="shared" si="76"/>
        <v>0</v>
      </c>
      <c r="D305" s="30">
        <f t="shared" si="77"/>
        <v>0</v>
      </c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>
        <f t="shared" si="78"/>
        <v>0</v>
      </c>
      <c r="U305" s="30"/>
      <c r="V305" s="30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 16383:16383" outlineLevel="1">
      <c r="A306" s="27" t="s">
        <v>664</v>
      </c>
      <c r="B306" s="6" t="s">
        <v>665</v>
      </c>
      <c r="C306" s="30">
        <f t="shared" si="76"/>
        <v>0</v>
      </c>
      <c r="D306" s="30">
        <f t="shared" si="77"/>
        <v>0</v>
      </c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>
        <f t="shared" si="78"/>
        <v>0</v>
      </c>
      <c r="U306" s="30"/>
      <c r="V306" s="30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 16383:16383" outlineLevel="1">
      <c r="A307" s="27" t="s">
        <v>666</v>
      </c>
      <c r="B307" s="6" t="s">
        <v>667</v>
      </c>
      <c r="C307" s="30">
        <f t="shared" si="76"/>
        <v>0</v>
      </c>
      <c r="D307" s="30">
        <f t="shared" si="77"/>
        <v>0</v>
      </c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>
        <f t="shared" si="78"/>
        <v>0</v>
      </c>
      <c r="U307" s="30"/>
      <c r="V307" s="30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 16383:16383" outlineLevel="1">
      <c r="A308" s="27" t="s">
        <v>668</v>
      </c>
      <c r="B308" s="6" t="s">
        <v>669</v>
      </c>
      <c r="C308" s="30">
        <f t="shared" si="76"/>
        <v>0</v>
      </c>
      <c r="D308" s="30">
        <f t="shared" si="77"/>
        <v>0</v>
      </c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>
        <f t="shared" si="78"/>
        <v>0</v>
      </c>
      <c r="U308" s="30"/>
      <c r="V308" s="30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 16383:16383" outlineLevel="1">
      <c r="A309" s="27" t="s">
        <v>670</v>
      </c>
      <c r="B309" s="6" t="s">
        <v>671</v>
      </c>
      <c r="C309" s="30">
        <f t="shared" si="76"/>
        <v>0</v>
      </c>
      <c r="D309" s="30">
        <f t="shared" si="77"/>
        <v>0</v>
      </c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>
        <f t="shared" si="78"/>
        <v>0</v>
      </c>
      <c r="U309" s="30"/>
      <c r="V309" s="30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 16383:16383" outlineLevel="1">
      <c r="A310" s="27" t="s">
        <v>672</v>
      </c>
      <c r="B310" s="6" t="s">
        <v>673</v>
      </c>
      <c r="C310" s="30">
        <f t="shared" si="76"/>
        <v>0</v>
      </c>
      <c r="D310" s="30">
        <f t="shared" si="77"/>
        <v>0</v>
      </c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>
        <f t="shared" si="78"/>
        <v>0</v>
      </c>
      <c r="U310" s="30"/>
      <c r="V310" s="30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 16383:16383" outlineLevel="1">
      <c r="A311" s="27" t="s">
        <v>674</v>
      </c>
      <c r="B311" s="6" t="s">
        <v>675</v>
      </c>
      <c r="C311" s="30">
        <f t="shared" si="76"/>
        <v>0</v>
      </c>
      <c r="D311" s="30">
        <f t="shared" si="77"/>
        <v>0</v>
      </c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>
        <f t="shared" si="78"/>
        <v>0</v>
      </c>
      <c r="U311" s="30"/>
      <c r="V311" s="30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 16383:16383" outlineLevel="1">
      <c r="A312" s="27" t="s">
        <v>676</v>
      </c>
      <c r="B312" s="6" t="s">
        <v>677</v>
      </c>
      <c r="C312" s="30">
        <f t="shared" si="76"/>
        <v>0</v>
      </c>
      <c r="D312" s="30">
        <f t="shared" si="77"/>
        <v>0</v>
      </c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>
        <f t="shared" si="78"/>
        <v>0</v>
      </c>
      <c r="U312" s="30"/>
      <c r="V312" s="30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 16383:16383" outlineLevel="1">
      <c r="A313" s="27" t="s">
        <v>678</v>
      </c>
      <c r="B313" s="6" t="s">
        <v>679</v>
      </c>
      <c r="C313" s="30">
        <f t="shared" si="76"/>
        <v>0</v>
      </c>
      <c r="D313" s="30">
        <f t="shared" si="77"/>
        <v>0</v>
      </c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>
        <f t="shared" si="78"/>
        <v>0</v>
      </c>
      <c r="U313" s="30"/>
      <c r="V313" s="30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 16383:16383" s="13" customFormat="1" ht="22.5" customHeight="1">
      <c r="A314" s="11" t="s">
        <v>680</v>
      </c>
      <c r="B314" s="12" t="s">
        <v>681</v>
      </c>
      <c r="C314" s="32">
        <f t="shared" ref="C314:T314" si="79">+C253+C254+C265+C276+C287+C289+C301+C302</f>
        <v>0</v>
      </c>
      <c r="D314" s="32">
        <f>+D253+D254+D265+D276+D287+D289+D301+D302</f>
        <v>0</v>
      </c>
      <c r="E314" s="32">
        <f t="shared" si="79"/>
        <v>0</v>
      </c>
      <c r="F314" s="32">
        <f t="shared" si="79"/>
        <v>0</v>
      </c>
      <c r="G314" s="32">
        <f t="shared" si="79"/>
        <v>0</v>
      </c>
      <c r="H314" s="32">
        <f t="shared" si="79"/>
        <v>0</v>
      </c>
      <c r="I314" s="32">
        <f t="shared" si="79"/>
        <v>0</v>
      </c>
      <c r="J314" s="32">
        <f t="shared" si="79"/>
        <v>0</v>
      </c>
      <c r="K314" s="32">
        <f t="shared" si="79"/>
        <v>0</v>
      </c>
      <c r="L314" s="32">
        <f t="shared" si="79"/>
        <v>0</v>
      </c>
      <c r="M314" s="32">
        <f t="shared" si="79"/>
        <v>0</v>
      </c>
      <c r="N314" s="32">
        <f t="shared" si="79"/>
        <v>0</v>
      </c>
      <c r="O314" s="32">
        <f t="shared" si="79"/>
        <v>0</v>
      </c>
      <c r="P314" s="32">
        <f t="shared" si="79"/>
        <v>0</v>
      </c>
      <c r="Q314" s="32">
        <f>+Q253+Q254+Q265+Q276+Q287+Q289+Q301+Q302</f>
        <v>0</v>
      </c>
      <c r="R314" s="32">
        <f>+R253+R254+R265+R276+R287+R289+R301+R302</f>
        <v>0</v>
      </c>
      <c r="S314" s="32">
        <f>+S253+S254+S265+S276+S287+S289+S301+S302</f>
        <v>0</v>
      </c>
      <c r="T314" s="32">
        <f t="shared" si="79"/>
        <v>0</v>
      </c>
      <c r="U314" s="30"/>
      <c r="V314" s="30">
        <f>SUM(W314:X314)</f>
        <v>0</v>
      </c>
    </row>
    <row r="315" spans="1:43 16383:16383" s="13" customFormat="1" ht="22.5" customHeight="1">
      <c r="A315" s="11">
        <v>277</v>
      </c>
      <c r="B315" s="12" t="s">
        <v>681</v>
      </c>
      <c r="C315" s="32">
        <v>0</v>
      </c>
      <c r="D315" s="32">
        <v>2</v>
      </c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0"/>
      <c r="V315" s="30"/>
    </row>
    <row r="316" spans="1:43 16383:16383" s="16" customFormat="1" ht="22.5" customHeight="1">
      <c r="A316" s="14" t="s">
        <v>682</v>
      </c>
      <c r="B316" s="15" t="s">
        <v>683</v>
      </c>
      <c r="C316" s="33">
        <f>+C22+C23+C101+C168+C238+C247+C252+C314</f>
        <v>51452</v>
      </c>
      <c r="D316" s="33">
        <f>+D22+D23+D101+D168+D238+D247+D252+D314+D315</f>
        <v>81293</v>
      </c>
      <c r="E316" s="33">
        <f t="shared" ref="E316:N316" si="80">+E22+E23+E101+E168+E238+E247+E252+E314</f>
        <v>534</v>
      </c>
      <c r="F316" s="33">
        <f t="shared" si="80"/>
        <v>0</v>
      </c>
      <c r="G316" s="33">
        <f t="shared" si="80"/>
        <v>23445</v>
      </c>
      <c r="H316" s="33">
        <f t="shared" si="80"/>
        <v>161272</v>
      </c>
      <c r="I316" s="33">
        <f t="shared" si="80"/>
        <v>0</v>
      </c>
      <c r="J316" s="33">
        <f t="shared" si="80"/>
        <v>0</v>
      </c>
      <c r="K316" s="33">
        <f t="shared" si="80"/>
        <v>0</v>
      </c>
      <c r="L316" s="33">
        <f t="shared" si="80"/>
        <v>0</v>
      </c>
      <c r="M316" s="33">
        <f t="shared" si="80"/>
        <v>189</v>
      </c>
      <c r="N316" s="33">
        <f t="shared" si="80"/>
        <v>0</v>
      </c>
      <c r="O316" s="33"/>
      <c r="P316" s="33"/>
      <c r="Q316" s="33"/>
      <c r="R316" s="33"/>
      <c r="S316" s="33"/>
      <c r="T316" s="33"/>
      <c r="U316" s="33"/>
      <c r="V316" s="3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XFC316" s="16">
        <f>SUBTOTAL(9,C316:XFB316)</f>
        <v>318185</v>
      </c>
    </row>
    <row r="317" spans="1:43 16383:16383">
      <c r="A317" s="27" t="s">
        <v>72</v>
      </c>
      <c r="B317" s="6" t="s">
        <v>684</v>
      </c>
      <c r="C317" s="30">
        <v>9586</v>
      </c>
      <c r="D317" s="30">
        <v>9671</v>
      </c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 16383:16383">
      <c r="A318" s="27" t="s">
        <v>73</v>
      </c>
      <c r="B318" s="6" t="s">
        <v>685</v>
      </c>
      <c r="C318" s="30">
        <v>8985</v>
      </c>
      <c r="D318" s="30">
        <v>9010</v>
      </c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 16383:16383" ht="25.5">
      <c r="A319" s="27" t="s">
        <v>75</v>
      </c>
      <c r="B319" s="6" t="s">
        <v>686</v>
      </c>
      <c r="C319" s="30">
        <v>8465</v>
      </c>
      <c r="D319" s="30">
        <v>9159</v>
      </c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 16383:16383">
      <c r="A320" s="27" t="s">
        <v>74</v>
      </c>
      <c r="B320" s="6" t="s">
        <v>687</v>
      </c>
      <c r="C320" s="30">
        <v>1200</v>
      </c>
      <c r="D320" s="30">
        <v>1200</v>
      </c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>
      <c r="A321" s="27" t="s">
        <v>84</v>
      </c>
      <c r="B321" s="6" t="s">
        <v>688</v>
      </c>
      <c r="C321" s="30">
        <f>SUM(E321:T321)</f>
        <v>0</v>
      </c>
      <c r="D321" s="30">
        <v>10534</v>
      </c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>
        <f>SUM(U321:V321)</f>
        <v>0</v>
      </c>
      <c r="U321" s="30"/>
      <c r="V321" s="30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>
      <c r="A322" s="27" t="s">
        <v>86</v>
      </c>
      <c r="B322" s="6" t="s">
        <v>689</v>
      </c>
      <c r="C322" s="30">
        <f>SUM(E322:T322)</f>
        <v>0</v>
      </c>
      <c r="D322" s="30">
        <v>0</v>
      </c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>
        <f>SUM(U322:V322)</f>
        <v>0</v>
      </c>
      <c r="U322" s="30"/>
      <c r="V322" s="30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s="5" customFormat="1" ht="14.25" customHeight="1">
      <c r="A323" s="10" t="s">
        <v>88</v>
      </c>
      <c r="B323" s="28" t="s">
        <v>690</v>
      </c>
      <c r="C323" s="34">
        <f>SUM(C317:C322)</f>
        <v>28236</v>
      </c>
      <c r="D323" s="34">
        <f>SUM(D317:D322)</f>
        <v>39574</v>
      </c>
      <c r="E323" s="34">
        <f t="shared" ref="E323:P323" si="81">SUM(E317:E322)</f>
        <v>0</v>
      </c>
      <c r="F323" s="34">
        <f t="shared" si="81"/>
        <v>0</v>
      </c>
      <c r="G323" s="34">
        <f t="shared" si="81"/>
        <v>0</v>
      </c>
      <c r="H323" s="34">
        <f t="shared" si="81"/>
        <v>0</v>
      </c>
      <c r="I323" s="34">
        <f t="shared" si="81"/>
        <v>0</v>
      </c>
      <c r="J323" s="34">
        <f t="shared" si="81"/>
        <v>0</v>
      </c>
      <c r="K323" s="34">
        <f t="shared" si="81"/>
        <v>0</v>
      </c>
      <c r="L323" s="34">
        <f t="shared" si="81"/>
        <v>0</v>
      </c>
      <c r="M323" s="34">
        <f t="shared" si="81"/>
        <v>0</v>
      </c>
      <c r="N323" s="34">
        <f t="shared" si="81"/>
        <v>0</v>
      </c>
      <c r="O323" s="34">
        <f t="shared" si="81"/>
        <v>0</v>
      </c>
      <c r="P323" s="34">
        <f t="shared" si="81"/>
        <v>0</v>
      </c>
      <c r="Q323" s="34"/>
      <c r="R323" s="34"/>
      <c r="S323" s="34"/>
      <c r="T323" s="34"/>
      <c r="U323" s="30"/>
      <c r="V323" s="30"/>
    </row>
    <row r="324" spans="1:43" outlineLevel="1">
      <c r="A324" s="27" t="s">
        <v>90</v>
      </c>
      <c r="B324" s="6" t="s">
        <v>691</v>
      </c>
      <c r="C324" s="30">
        <f>SUM(E324:T324)</f>
        <v>0</v>
      </c>
      <c r="D324" s="30">
        <f>SUM(H324:W324)</f>
        <v>0</v>
      </c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>
        <f>SUM(U324:V324)</f>
        <v>0</v>
      </c>
      <c r="U324" s="30"/>
      <c r="V324" s="30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25.5" outlineLevel="1">
      <c r="A325" s="27" t="s">
        <v>92</v>
      </c>
      <c r="B325" s="6" t="s">
        <v>692</v>
      </c>
      <c r="C325" s="30">
        <f>SUM(E325:T325)</f>
        <v>0</v>
      </c>
      <c r="D325" s="30">
        <f>SUM(H325:W325)</f>
        <v>0</v>
      </c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>
        <f>SUM(U325:V325)</f>
        <v>0</v>
      </c>
      <c r="U325" s="30"/>
      <c r="V325" s="30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25.5" outlineLevel="1">
      <c r="A326" s="27" t="s">
        <v>94</v>
      </c>
      <c r="B326" s="6" t="s">
        <v>693</v>
      </c>
      <c r="C326" s="30">
        <f t="shared" ref="C326:T326" si="82">SUM(C327:C336)</f>
        <v>0</v>
      </c>
      <c r="D326" s="30">
        <f>SUM(D327:D336)</f>
        <v>0</v>
      </c>
      <c r="E326" s="30">
        <f t="shared" si="82"/>
        <v>0</v>
      </c>
      <c r="F326" s="30">
        <f t="shared" si="82"/>
        <v>0</v>
      </c>
      <c r="G326" s="30">
        <f t="shared" si="82"/>
        <v>0</v>
      </c>
      <c r="H326" s="30">
        <f t="shared" si="82"/>
        <v>0</v>
      </c>
      <c r="I326" s="30">
        <f t="shared" si="82"/>
        <v>0</v>
      </c>
      <c r="J326" s="30">
        <f t="shared" si="82"/>
        <v>0</v>
      </c>
      <c r="K326" s="30">
        <f t="shared" si="82"/>
        <v>0</v>
      </c>
      <c r="L326" s="30">
        <f t="shared" si="82"/>
        <v>0</v>
      </c>
      <c r="M326" s="30">
        <f t="shared" si="82"/>
        <v>0</v>
      </c>
      <c r="N326" s="30">
        <f t="shared" si="82"/>
        <v>0</v>
      </c>
      <c r="O326" s="30">
        <f t="shared" si="82"/>
        <v>0</v>
      </c>
      <c r="P326" s="30">
        <f t="shared" si="82"/>
        <v>0</v>
      </c>
      <c r="Q326" s="30">
        <f>SUM(Q327:Q336)</f>
        <v>0</v>
      </c>
      <c r="R326" s="30">
        <f>SUM(R327:R336)</f>
        <v>0</v>
      </c>
      <c r="S326" s="30">
        <f>SUM(S327:S336)</f>
        <v>0</v>
      </c>
      <c r="T326" s="30">
        <f t="shared" si="82"/>
        <v>0</v>
      </c>
      <c r="U326" s="30"/>
      <c r="V326" s="30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outlineLevel="1">
      <c r="A327" s="27" t="s">
        <v>96</v>
      </c>
      <c r="B327" s="6" t="s">
        <v>694</v>
      </c>
      <c r="C327" s="30">
        <f t="shared" ref="C327:C336" si="83">SUM(E327:T327)</f>
        <v>0</v>
      </c>
      <c r="D327" s="30">
        <f t="shared" ref="D327:D336" si="84">SUM(H327:W327)</f>
        <v>0</v>
      </c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>
        <f t="shared" ref="T327:T336" si="85">SUM(U327:V327)</f>
        <v>0</v>
      </c>
      <c r="U327" s="30"/>
      <c r="V327" s="30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outlineLevel="1">
      <c r="A328" s="27" t="s">
        <v>98</v>
      </c>
      <c r="B328" s="6" t="s">
        <v>695</v>
      </c>
      <c r="C328" s="30">
        <f t="shared" si="83"/>
        <v>0</v>
      </c>
      <c r="D328" s="30">
        <f t="shared" si="84"/>
        <v>0</v>
      </c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>
        <f t="shared" si="85"/>
        <v>0</v>
      </c>
      <c r="U328" s="30"/>
      <c r="V328" s="30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25.5" outlineLevel="1">
      <c r="A329" s="27" t="s">
        <v>100</v>
      </c>
      <c r="B329" s="6" t="s">
        <v>696</v>
      </c>
      <c r="C329" s="30">
        <f t="shared" si="83"/>
        <v>0</v>
      </c>
      <c r="D329" s="30">
        <f t="shared" si="84"/>
        <v>0</v>
      </c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>
        <f t="shared" si="85"/>
        <v>0</v>
      </c>
      <c r="U329" s="30"/>
      <c r="V329" s="30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outlineLevel="1">
      <c r="A330" s="27" t="s">
        <v>71</v>
      </c>
      <c r="B330" s="6" t="s">
        <v>697</v>
      </c>
      <c r="C330" s="30">
        <f t="shared" si="83"/>
        <v>0</v>
      </c>
      <c r="D330" s="30">
        <f t="shared" si="84"/>
        <v>0</v>
      </c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>
        <f t="shared" si="85"/>
        <v>0</v>
      </c>
      <c r="U330" s="30"/>
      <c r="V330" s="30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outlineLevel="1">
      <c r="A331" s="27" t="s">
        <v>103</v>
      </c>
      <c r="B331" s="6" t="s">
        <v>698</v>
      </c>
      <c r="C331" s="30">
        <f t="shared" si="83"/>
        <v>0</v>
      </c>
      <c r="D331" s="30">
        <f t="shared" si="84"/>
        <v>0</v>
      </c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>
        <f t="shared" si="85"/>
        <v>0</v>
      </c>
      <c r="U331" s="30"/>
      <c r="V331" s="30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outlineLevel="1">
      <c r="A332" s="27" t="s">
        <v>105</v>
      </c>
      <c r="B332" s="6" t="s">
        <v>699</v>
      </c>
      <c r="C332" s="30">
        <f t="shared" si="83"/>
        <v>0</v>
      </c>
      <c r="D332" s="30">
        <f t="shared" si="84"/>
        <v>0</v>
      </c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>
        <f t="shared" si="85"/>
        <v>0</v>
      </c>
      <c r="U332" s="30"/>
      <c r="V332" s="30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outlineLevel="1">
      <c r="A333" s="27" t="s">
        <v>107</v>
      </c>
      <c r="B333" s="6" t="s">
        <v>700</v>
      </c>
      <c r="C333" s="30">
        <f t="shared" si="83"/>
        <v>0</v>
      </c>
      <c r="D333" s="30">
        <f t="shared" si="84"/>
        <v>0</v>
      </c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>
        <f t="shared" si="85"/>
        <v>0</v>
      </c>
      <c r="U333" s="30"/>
      <c r="V333" s="30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outlineLevel="1">
      <c r="A334" s="27" t="s">
        <v>109</v>
      </c>
      <c r="B334" s="6" t="s">
        <v>701</v>
      </c>
      <c r="C334" s="30">
        <f t="shared" si="83"/>
        <v>0</v>
      </c>
      <c r="D334" s="30">
        <f t="shared" si="84"/>
        <v>0</v>
      </c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>
        <f t="shared" si="85"/>
        <v>0</v>
      </c>
      <c r="U334" s="30"/>
      <c r="V334" s="30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outlineLevel="1">
      <c r="A335" s="27" t="s">
        <v>111</v>
      </c>
      <c r="B335" s="6" t="s">
        <v>702</v>
      </c>
      <c r="C335" s="30">
        <f t="shared" si="83"/>
        <v>0</v>
      </c>
      <c r="D335" s="30">
        <f t="shared" si="84"/>
        <v>0</v>
      </c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>
        <f t="shared" si="85"/>
        <v>0</v>
      </c>
      <c r="U335" s="30"/>
      <c r="V335" s="30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outlineLevel="1">
      <c r="A336" s="27" t="s">
        <v>113</v>
      </c>
      <c r="B336" s="6" t="s">
        <v>703</v>
      </c>
      <c r="C336" s="30">
        <f t="shared" si="83"/>
        <v>0</v>
      </c>
      <c r="D336" s="30">
        <f t="shared" si="84"/>
        <v>0</v>
      </c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>
        <f t="shared" si="85"/>
        <v>0</v>
      </c>
      <c r="U336" s="30"/>
      <c r="V336" s="30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25.5" outlineLevel="1">
      <c r="A337" s="27" t="s">
        <v>115</v>
      </c>
      <c r="B337" s="6" t="s">
        <v>704</v>
      </c>
      <c r="C337" s="30">
        <f t="shared" ref="C337:T337" si="86">SUM(C338:C347)</f>
        <v>0</v>
      </c>
      <c r="D337" s="30">
        <f>SUM(D338:D347)</f>
        <v>0</v>
      </c>
      <c r="E337" s="30">
        <f t="shared" si="86"/>
        <v>0</v>
      </c>
      <c r="F337" s="30">
        <f t="shared" si="86"/>
        <v>0</v>
      </c>
      <c r="G337" s="30">
        <f t="shared" si="86"/>
        <v>0</v>
      </c>
      <c r="H337" s="30">
        <f t="shared" si="86"/>
        <v>0</v>
      </c>
      <c r="I337" s="30">
        <f t="shared" si="86"/>
        <v>0</v>
      </c>
      <c r="J337" s="30">
        <f t="shared" si="86"/>
        <v>0</v>
      </c>
      <c r="K337" s="30">
        <f t="shared" si="86"/>
        <v>0</v>
      </c>
      <c r="L337" s="30">
        <f t="shared" si="86"/>
        <v>0</v>
      </c>
      <c r="M337" s="30">
        <f t="shared" si="86"/>
        <v>0</v>
      </c>
      <c r="N337" s="30">
        <f t="shared" si="86"/>
        <v>0</v>
      </c>
      <c r="O337" s="30">
        <f t="shared" si="86"/>
        <v>0</v>
      </c>
      <c r="P337" s="30">
        <f t="shared" si="86"/>
        <v>0</v>
      </c>
      <c r="Q337" s="30">
        <f>SUM(Q338:Q347)</f>
        <v>0</v>
      </c>
      <c r="R337" s="30">
        <f>SUM(R338:R347)</f>
        <v>0</v>
      </c>
      <c r="S337" s="30">
        <f>SUM(S338:S347)</f>
        <v>0</v>
      </c>
      <c r="T337" s="30">
        <f t="shared" si="86"/>
        <v>0</v>
      </c>
      <c r="U337" s="30"/>
      <c r="V337" s="30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outlineLevel="1">
      <c r="A338" s="27" t="s">
        <v>117</v>
      </c>
      <c r="B338" s="6" t="s">
        <v>705</v>
      </c>
      <c r="C338" s="30">
        <f t="shared" ref="C338:C347" si="87">SUM(E338:T338)</f>
        <v>0</v>
      </c>
      <c r="D338" s="30">
        <f t="shared" ref="D338:D347" si="88">SUM(H338:W338)</f>
        <v>0</v>
      </c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>
        <f t="shared" ref="T338:T347" si="89">SUM(U338:V338)</f>
        <v>0</v>
      </c>
      <c r="U338" s="30"/>
      <c r="V338" s="30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outlineLevel="1">
      <c r="A339" s="27" t="s">
        <v>119</v>
      </c>
      <c r="B339" s="6" t="s">
        <v>706</v>
      </c>
      <c r="C339" s="30">
        <f t="shared" si="87"/>
        <v>0</v>
      </c>
      <c r="D339" s="30">
        <f t="shared" si="88"/>
        <v>0</v>
      </c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>
        <f t="shared" si="89"/>
        <v>0</v>
      </c>
      <c r="U339" s="30"/>
      <c r="V339" s="30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25.5" outlineLevel="1">
      <c r="A340" s="27" t="s">
        <v>121</v>
      </c>
      <c r="B340" s="6" t="s">
        <v>707</v>
      </c>
      <c r="C340" s="30">
        <f t="shared" si="87"/>
        <v>0</v>
      </c>
      <c r="D340" s="30">
        <f t="shared" si="88"/>
        <v>0</v>
      </c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>
        <f t="shared" si="89"/>
        <v>0</v>
      </c>
      <c r="U340" s="30"/>
      <c r="V340" s="30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outlineLevel="1">
      <c r="A341" s="27" t="s">
        <v>123</v>
      </c>
      <c r="B341" s="6" t="s">
        <v>708</v>
      </c>
      <c r="C341" s="30">
        <f t="shared" si="87"/>
        <v>0</v>
      </c>
      <c r="D341" s="30">
        <f t="shared" si="88"/>
        <v>0</v>
      </c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>
        <f t="shared" si="89"/>
        <v>0</v>
      </c>
      <c r="U341" s="30"/>
      <c r="V341" s="30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outlineLevel="1">
      <c r="A342" s="27" t="s">
        <v>125</v>
      </c>
      <c r="B342" s="6" t="s">
        <v>709</v>
      </c>
      <c r="C342" s="30">
        <f t="shared" si="87"/>
        <v>0</v>
      </c>
      <c r="D342" s="30">
        <f t="shared" si="88"/>
        <v>0</v>
      </c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>
        <f t="shared" si="89"/>
        <v>0</v>
      </c>
      <c r="U342" s="30"/>
      <c r="V342" s="30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outlineLevel="1">
      <c r="A343" s="27" t="s">
        <v>127</v>
      </c>
      <c r="B343" s="6" t="s">
        <v>710</v>
      </c>
      <c r="C343" s="30">
        <f t="shared" si="87"/>
        <v>0</v>
      </c>
      <c r="D343" s="30">
        <f t="shared" si="88"/>
        <v>0</v>
      </c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>
        <f t="shared" si="89"/>
        <v>0</v>
      </c>
      <c r="U343" s="30"/>
      <c r="V343" s="30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outlineLevel="1">
      <c r="A344" s="27" t="s">
        <v>129</v>
      </c>
      <c r="B344" s="6" t="s">
        <v>711</v>
      </c>
      <c r="C344" s="30">
        <f t="shared" si="87"/>
        <v>0</v>
      </c>
      <c r="D344" s="30">
        <f t="shared" si="88"/>
        <v>0</v>
      </c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>
        <f t="shared" si="89"/>
        <v>0</v>
      </c>
      <c r="U344" s="30"/>
      <c r="V344" s="30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outlineLevel="1">
      <c r="A345" s="27" t="s">
        <v>131</v>
      </c>
      <c r="B345" s="6" t="s">
        <v>712</v>
      </c>
      <c r="C345" s="30">
        <f t="shared" si="87"/>
        <v>0</v>
      </c>
      <c r="D345" s="30">
        <f t="shared" si="88"/>
        <v>0</v>
      </c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>
        <f t="shared" si="89"/>
        <v>0</v>
      </c>
      <c r="U345" s="30"/>
      <c r="V345" s="30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outlineLevel="1">
      <c r="A346" s="27" t="s">
        <v>133</v>
      </c>
      <c r="B346" s="6" t="s">
        <v>713</v>
      </c>
      <c r="C346" s="30">
        <f t="shared" si="87"/>
        <v>0</v>
      </c>
      <c r="D346" s="30">
        <f t="shared" si="88"/>
        <v>0</v>
      </c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>
        <f t="shared" si="89"/>
        <v>0</v>
      </c>
      <c r="U346" s="30"/>
      <c r="V346" s="30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outlineLevel="1">
      <c r="A347" s="27" t="s">
        <v>135</v>
      </c>
      <c r="B347" s="6" t="s">
        <v>714</v>
      </c>
      <c r="C347" s="30">
        <f t="shared" si="87"/>
        <v>0</v>
      </c>
      <c r="D347" s="30">
        <f t="shared" si="88"/>
        <v>0</v>
      </c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>
        <f t="shared" si="89"/>
        <v>0</v>
      </c>
      <c r="U347" s="30"/>
      <c r="V347" s="30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outlineLevel="1">
      <c r="A348" s="27" t="s">
        <v>137</v>
      </c>
      <c r="B348" s="6" t="s">
        <v>715</v>
      </c>
      <c r="C348" s="30">
        <v>0</v>
      </c>
      <c r="D348" s="30">
        <v>7104</v>
      </c>
      <c r="E348" s="30">
        <f t="shared" ref="E348:N348" si="90">SUM(E349:E358)</f>
        <v>0</v>
      </c>
      <c r="F348" s="30">
        <f t="shared" si="90"/>
        <v>0</v>
      </c>
      <c r="G348" s="30">
        <f t="shared" si="90"/>
        <v>0</v>
      </c>
      <c r="H348" s="30">
        <f t="shared" si="90"/>
        <v>0</v>
      </c>
      <c r="I348" s="30">
        <f t="shared" si="90"/>
        <v>0</v>
      </c>
      <c r="J348" s="30">
        <f t="shared" si="90"/>
        <v>0</v>
      </c>
      <c r="K348" s="30">
        <f t="shared" si="90"/>
        <v>23408</v>
      </c>
      <c r="L348" s="30">
        <f t="shared" si="90"/>
        <v>0</v>
      </c>
      <c r="M348" s="30">
        <f t="shared" si="90"/>
        <v>0</v>
      </c>
      <c r="N348" s="30">
        <f t="shared" si="90"/>
        <v>0</v>
      </c>
      <c r="O348" s="30"/>
      <c r="P348" s="30"/>
      <c r="Q348" s="30"/>
      <c r="R348" s="30"/>
      <c r="S348" s="30"/>
      <c r="T348" s="30"/>
      <c r="U348" s="30"/>
      <c r="V348" s="30"/>
    </row>
    <row r="349" spans="1:43" outlineLevel="1">
      <c r="A349" s="27" t="s">
        <v>139</v>
      </c>
      <c r="B349" s="6" t="s">
        <v>716</v>
      </c>
      <c r="C349" s="30">
        <v>0</v>
      </c>
      <c r="D349" s="30">
        <v>3953</v>
      </c>
      <c r="E349" s="30"/>
      <c r="F349" s="30"/>
      <c r="G349" s="30"/>
      <c r="H349" s="30"/>
      <c r="I349" s="30"/>
      <c r="J349" s="30"/>
      <c r="K349" s="30">
        <v>23408</v>
      </c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outlineLevel="1">
      <c r="A350" s="27" t="s">
        <v>141</v>
      </c>
      <c r="B350" s="6" t="s">
        <v>717</v>
      </c>
      <c r="C350" s="30">
        <f>SUM(E350:T350)</f>
        <v>0</v>
      </c>
      <c r="D350" s="30">
        <f>SUM(H350:W350)</f>
        <v>0</v>
      </c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>
        <f t="shared" ref="T350:T358" si="91">SUM(U350:V350)</f>
        <v>0</v>
      </c>
      <c r="U350" s="30"/>
      <c r="V350" s="30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25.5" outlineLevel="1">
      <c r="A351" s="27" t="s">
        <v>143</v>
      </c>
      <c r="B351" s="6" t="s">
        <v>81</v>
      </c>
      <c r="C351" s="30">
        <v>0</v>
      </c>
      <c r="D351" s="30">
        <v>0</v>
      </c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outlineLevel="1">
      <c r="A352" s="27" t="s">
        <v>145</v>
      </c>
      <c r="B352" s="6" t="s">
        <v>719</v>
      </c>
      <c r="C352" s="30">
        <f t="shared" ref="C352:C358" si="92">SUM(E352:T352)</f>
        <v>0</v>
      </c>
      <c r="D352" s="30">
        <v>0</v>
      </c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>
        <f t="shared" si="91"/>
        <v>0</v>
      </c>
      <c r="U352" s="30"/>
      <c r="V352" s="30"/>
    </row>
    <row r="353" spans="1:43" outlineLevel="1">
      <c r="A353" s="27" t="s">
        <v>147</v>
      </c>
      <c r="B353" s="6" t="s">
        <v>720</v>
      </c>
      <c r="C353" s="30">
        <f t="shared" si="92"/>
        <v>0</v>
      </c>
      <c r="D353" s="30">
        <f t="shared" ref="D353:D358" si="93">SUM(H353:W353)</f>
        <v>0</v>
      </c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>
        <f t="shared" si="91"/>
        <v>0</v>
      </c>
      <c r="U353" s="30"/>
      <c r="V353" s="30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outlineLevel="1">
      <c r="A354" s="27" t="s">
        <v>148</v>
      </c>
      <c r="B354" s="6" t="s">
        <v>721</v>
      </c>
      <c r="C354" s="30">
        <f t="shared" si="92"/>
        <v>0</v>
      </c>
      <c r="D354" s="30">
        <f t="shared" si="93"/>
        <v>0</v>
      </c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>
        <f t="shared" si="91"/>
        <v>0</v>
      </c>
      <c r="U354" s="30"/>
      <c r="V354" s="30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outlineLevel="1">
      <c r="A355" s="27" t="s">
        <v>149</v>
      </c>
      <c r="B355" s="6" t="s">
        <v>722</v>
      </c>
      <c r="C355" s="30">
        <f t="shared" si="92"/>
        <v>0</v>
      </c>
      <c r="D355" s="30">
        <f t="shared" si="93"/>
        <v>0</v>
      </c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>
        <f t="shared" si="91"/>
        <v>0</v>
      </c>
      <c r="U355" s="30"/>
      <c r="V355" s="30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outlineLevel="1">
      <c r="A356" s="27" t="s">
        <v>151</v>
      </c>
      <c r="B356" s="6" t="s">
        <v>723</v>
      </c>
      <c r="C356" s="30">
        <f t="shared" si="92"/>
        <v>0</v>
      </c>
      <c r="D356" s="30">
        <f t="shared" si="93"/>
        <v>0</v>
      </c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>
        <f t="shared" si="91"/>
        <v>0</v>
      </c>
      <c r="U356" s="30"/>
      <c r="V356" s="30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outlineLevel="1">
      <c r="A357" s="27" t="s">
        <v>153</v>
      </c>
      <c r="B357" s="6" t="s">
        <v>724</v>
      </c>
      <c r="C357" s="30">
        <f t="shared" si="92"/>
        <v>0</v>
      </c>
      <c r="D357" s="30">
        <f t="shared" si="93"/>
        <v>0</v>
      </c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>
        <f t="shared" si="91"/>
        <v>0</v>
      </c>
      <c r="U357" s="30"/>
      <c r="V357" s="30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outlineLevel="1">
      <c r="A358" s="27" t="s">
        <v>155</v>
      </c>
      <c r="B358" s="6" t="s">
        <v>725</v>
      </c>
      <c r="C358" s="30">
        <f t="shared" si="92"/>
        <v>0</v>
      </c>
      <c r="D358" s="30">
        <f t="shared" si="93"/>
        <v>0</v>
      </c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>
        <f t="shared" si="91"/>
        <v>0</v>
      </c>
      <c r="U358" s="30"/>
      <c r="V358" s="30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s="25" customFormat="1" ht="22.5" customHeight="1">
      <c r="A359" s="23" t="s">
        <v>157</v>
      </c>
      <c r="B359" s="24" t="s">
        <v>726</v>
      </c>
      <c r="C359" s="35">
        <f>+C323+C324+C325+C326+C337+C348</f>
        <v>28236</v>
      </c>
      <c r="D359" s="35">
        <f>+D323+D324+D325+D326+D337+D348</f>
        <v>46678</v>
      </c>
      <c r="E359" s="35">
        <f t="shared" ref="E359:N359" si="94">+E323+E324+E325+E326+E337+E348</f>
        <v>0</v>
      </c>
      <c r="F359" s="35">
        <f t="shared" si="94"/>
        <v>0</v>
      </c>
      <c r="G359" s="35">
        <f t="shared" si="94"/>
        <v>0</v>
      </c>
      <c r="H359" s="35">
        <f t="shared" si="94"/>
        <v>0</v>
      </c>
      <c r="I359" s="35">
        <f t="shared" si="94"/>
        <v>0</v>
      </c>
      <c r="J359" s="35">
        <f t="shared" si="94"/>
        <v>0</v>
      </c>
      <c r="K359" s="35">
        <f t="shared" si="94"/>
        <v>23408</v>
      </c>
      <c r="L359" s="35">
        <f t="shared" si="94"/>
        <v>0</v>
      </c>
      <c r="M359" s="35">
        <f t="shared" si="94"/>
        <v>0</v>
      </c>
      <c r="N359" s="35">
        <f t="shared" si="94"/>
        <v>0</v>
      </c>
      <c r="O359" s="35"/>
      <c r="P359" s="35"/>
      <c r="Q359" s="35"/>
      <c r="R359" s="35"/>
      <c r="S359" s="35"/>
      <c r="T359" s="35"/>
      <c r="U359" s="35"/>
      <c r="V359" s="35"/>
    </row>
    <row r="360" spans="1:43" ht="18" customHeight="1" outlineLevel="1">
      <c r="A360" s="27" t="s">
        <v>159</v>
      </c>
      <c r="B360" s="6" t="s">
        <v>727</v>
      </c>
      <c r="C360" s="30">
        <f>SUM(E360:T360)</f>
        <v>0</v>
      </c>
      <c r="D360" s="30">
        <v>2</v>
      </c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>
        <f>SUM(U360:V360)</f>
        <v>0</v>
      </c>
      <c r="U360" s="30"/>
      <c r="V360" s="30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25.5" outlineLevel="1">
      <c r="A361" s="27" t="s">
        <v>161</v>
      </c>
      <c r="B361" s="6" t="s">
        <v>728</v>
      </c>
      <c r="C361" s="30">
        <f>SUM(E361:T361)</f>
        <v>0</v>
      </c>
      <c r="D361" s="30">
        <f>SUM(H361:W361)</f>
        <v>0</v>
      </c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>
        <f>SUM(U361:V361)</f>
        <v>0</v>
      </c>
      <c r="U361" s="30"/>
      <c r="V361" s="30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25.5" outlineLevel="1">
      <c r="A362" s="27" t="s">
        <v>163</v>
      </c>
      <c r="B362" s="6" t="s">
        <v>729</v>
      </c>
      <c r="C362" s="30">
        <f t="shared" ref="C362:T362" si="95">SUM(C363:C372)</f>
        <v>0</v>
      </c>
      <c r="D362" s="30">
        <f>SUM(D363:D372)</f>
        <v>0</v>
      </c>
      <c r="E362" s="30">
        <f t="shared" si="95"/>
        <v>0</v>
      </c>
      <c r="F362" s="30">
        <f t="shared" si="95"/>
        <v>0</v>
      </c>
      <c r="G362" s="30">
        <f t="shared" si="95"/>
        <v>0</v>
      </c>
      <c r="H362" s="30">
        <f t="shared" si="95"/>
        <v>0</v>
      </c>
      <c r="I362" s="30">
        <f t="shared" si="95"/>
        <v>0</v>
      </c>
      <c r="J362" s="30">
        <f t="shared" si="95"/>
        <v>0</v>
      </c>
      <c r="K362" s="30">
        <f t="shared" si="95"/>
        <v>0</v>
      </c>
      <c r="L362" s="30">
        <f t="shared" si="95"/>
        <v>0</v>
      </c>
      <c r="M362" s="30">
        <f t="shared" si="95"/>
        <v>0</v>
      </c>
      <c r="N362" s="30">
        <f t="shared" si="95"/>
        <v>0</v>
      </c>
      <c r="O362" s="30">
        <f t="shared" si="95"/>
        <v>0</v>
      </c>
      <c r="P362" s="30">
        <f t="shared" si="95"/>
        <v>0</v>
      </c>
      <c r="Q362" s="30">
        <f>SUM(Q363:Q372)</f>
        <v>0</v>
      </c>
      <c r="R362" s="30">
        <f>SUM(R363:R372)</f>
        <v>0</v>
      </c>
      <c r="S362" s="30">
        <f>SUM(S363:S372)</f>
        <v>0</v>
      </c>
      <c r="T362" s="30">
        <f t="shared" si="95"/>
        <v>0</v>
      </c>
      <c r="U362" s="30"/>
      <c r="V362" s="30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outlineLevel="1">
      <c r="A363" s="27" t="s">
        <v>164</v>
      </c>
      <c r="B363" s="6" t="s">
        <v>730</v>
      </c>
      <c r="C363" s="30">
        <f t="shared" ref="C363:C372" si="96">SUM(E363:T363)</f>
        <v>0</v>
      </c>
      <c r="D363" s="30">
        <f t="shared" ref="D363:D372" si="97">SUM(H363:W363)</f>
        <v>0</v>
      </c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>
        <f t="shared" ref="T363:T372" si="98">SUM(U363:V363)</f>
        <v>0</v>
      </c>
      <c r="U363" s="30"/>
      <c r="V363" s="30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outlineLevel="1">
      <c r="A364" s="27" t="s">
        <v>166</v>
      </c>
      <c r="B364" s="6" t="s">
        <v>731</v>
      </c>
      <c r="C364" s="30">
        <f t="shared" si="96"/>
        <v>0</v>
      </c>
      <c r="D364" s="30">
        <f t="shared" si="97"/>
        <v>0</v>
      </c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>
        <f t="shared" si="98"/>
        <v>0</v>
      </c>
      <c r="U364" s="30"/>
      <c r="V364" s="30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25.5" outlineLevel="1">
      <c r="A365" s="27" t="s">
        <v>168</v>
      </c>
      <c r="B365" s="6" t="s">
        <v>732</v>
      </c>
      <c r="C365" s="30">
        <f t="shared" si="96"/>
        <v>0</v>
      </c>
      <c r="D365" s="30">
        <f t="shared" si="97"/>
        <v>0</v>
      </c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>
        <f t="shared" si="98"/>
        <v>0</v>
      </c>
      <c r="U365" s="30"/>
      <c r="V365" s="30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outlineLevel="1">
      <c r="A366" s="27" t="s">
        <v>170</v>
      </c>
      <c r="B366" s="6" t="s">
        <v>733</v>
      </c>
      <c r="C366" s="30">
        <f t="shared" si="96"/>
        <v>0</v>
      </c>
      <c r="D366" s="30">
        <f t="shared" si="97"/>
        <v>0</v>
      </c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>
        <f t="shared" si="98"/>
        <v>0</v>
      </c>
      <c r="U366" s="30"/>
      <c r="V366" s="30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outlineLevel="1">
      <c r="A367" s="27" t="s">
        <v>172</v>
      </c>
      <c r="B367" s="6" t="s">
        <v>734</v>
      </c>
      <c r="C367" s="30">
        <f t="shared" si="96"/>
        <v>0</v>
      </c>
      <c r="D367" s="30">
        <f t="shared" si="97"/>
        <v>0</v>
      </c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>
        <f t="shared" si="98"/>
        <v>0</v>
      </c>
      <c r="U367" s="30"/>
      <c r="V367" s="30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outlineLevel="1">
      <c r="A368" s="27" t="s">
        <v>174</v>
      </c>
      <c r="B368" s="6" t="s">
        <v>735</v>
      </c>
      <c r="C368" s="30">
        <f t="shared" si="96"/>
        <v>0</v>
      </c>
      <c r="D368" s="30">
        <f t="shared" si="97"/>
        <v>0</v>
      </c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>
        <f t="shared" si="98"/>
        <v>0</v>
      </c>
      <c r="U368" s="30"/>
      <c r="V368" s="30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outlineLevel="1">
      <c r="A369" s="27" t="s">
        <v>176</v>
      </c>
      <c r="B369" s="6" t="s">
        <v>736</v>
      </c>
      <c r="C369" s="30">
        <f t="shared" si="96"/>
        <v>0</v>
      </c>
      <c r="D369" s="30">
        <f t="shared" si="97"/>
        <v>0</v>
      </c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>
        <f t="shared" si="98"/>
        <v>0</v>
      </c>
      <c r="U369" s="30"/>
      <c r="V369" s="30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outlineLevel="1">
      <c r="A370" s="27" t="s">
        <v>178</v>
      </c>
      <c r="B370" s="6" t="s">
        <v>737</v>
      </c>
      <c r="C370" s="30">
        <f t="shared" si="96"/>
        <v>0</v>
      </c>
      <c r="D370" s="30">
        <f t="shared" si="97"/>
        <v>0</v>
      </c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>
        <f t="shared" si="98"/>
        <v>0</v>
      </c>
      <c r="U370" s="30"/>
      <c r="V370" s="30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outlineLevel="1">
      <c r="A371" s="27" t="s">
        <v>180</v>
      </c>
      <c r="B371" s="6" t="s">
        <v>738</v>
      </c>
      <c r="C371" s="30">
        <f t="shared" si="96"/>
        <v>0</v>
      </c>
      <c r="D371" s="30">
        <f t="shared" si="97"/>
        <v>0</v>
      </c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>
        <f t="shared" si="98"/>
        <v>0</v>
      </c>
      <c r="U371" s="30"/>
      <c r="V371" s="30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outlineLevel="1">
      <c r="A372" s="27" t="s">
        <v>182</v>
      </c>
      <c r="B372" s="6" t="s">
        <v>739</v>
      </c>
      <c r="C372" s="30">
        <f t="shared" si="96"/>
        <v>0</v>
      </c>
      <c r="D372" s="30">
        <f t="shared" si="97"/>
        <v>0</v>
      </c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>
        <f t="shared" si="98"/>
        <v>0</v>
      </c>
      <c r="U372" s="30"/>
      <c r="V372" s="30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25.5" outlineLevel="1">
      <c r="A373" s="27" t="s">
        <v>184</v>
      </c>
      <c r="B373" s="6" t="s">
        <v>740</v>
      </c>
      <c r="C373" s="30">
        <f t="shared" ref="C373:T373" si="99">SUM(C374:C383)</f>
        <v>0</v>
      </c>
      <c r="D373" s="30">
        <f>SUM(D374:D383)</f>
        <v>0</v>
      </c>
      <c r="E373" s="30">
        <f t="shared" si="99"/>
        <v>0</v>
      </c>
      <c r="F373" s="30">
        <f t="shared" si="99"/>
        <v>0</v>
      </c>
      <c r="G373" s="30">
        <f t="shared" si="99"/>
        <v>0</v>
      </c>
      <c r="H373" s="30">
        <f t="shared" si="99"/>
        <v>0</v>
      </c>
      <c r="I373" s="30">
        <f t="shared" si="99"/>
        <v>0</v>
      </c>
      <c r="J373" s="30">
        <f t="shared" si="99"/>
        <v>0</v>
      </c>
      <c r="K373" s="30">
        <f t="shared" si="99"/>
        <v>0</v>
      </c>
      <c r="L373" s="30">
        <f t="shared" si="99"/>
        <v>0</v>
      </c>
      <c r="M373" s="30">
        <f t="shared" si="99"/>
        <v>0</v>
      </c>
      <c r="N373" s="30">
        <f t="shared" si="99"/>
        <v>0</v>
      </c>
      <c r="O373" s="30">
        <f t="shared" si="99"/>
        <v>0</v>
      </c>
      <c r="P373" s="30">
        <f t="shared" si="99"/>
        <v>0</v>
      </c>
      <c r="Q373" s="30">
        <f>SUM(Q374:Q383)</f>
        <v>0</v>
      </c>
      <c r="R373" s="30">
        <f>SUM(R374:R383)</f>
        <v>0</v>
      </c>
      <c r="S373" s="30">
        <f>SUM(S374:S383)</f>
        <v>0</v>
      </c>
      <c r="T373" s="30">
        <f t="shared" si="99"/>
        <v>0</v>
      </c>
      <c r="U373" s="30"/>
      <c r="V373" s="30">
        <f>SUM(V374:V383)</f>
        <v>0</v>
      </c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outlineLevel="1">
      <c r="A374" s="27" t="s">
        <v>186</v>
      </c>
      <c r="B374" s="6" t="s">
        <v>741</v>
      </c>
      <c r="C374" s="30">
        <f t="shared" ref="C374:C383" si="100">SUM(E374:T374)</f>
        <v>0</v>
      </c>
      <c r="D374" s="30">
        <f t="shared" ref="D374:D383" si="101">SUM(H374:W374)</f>
        <v>0</v>
      </c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>
        <f t="shared" ref="T374:T383" si="102">SUM(U374:V374)</f>
        <v>0</v>
      </c>
      <c r="U374" s="30"/>
      <c r="V374" s="30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outlineLevel="1">
      <c r="A375" s="27" t="s">
        <v>188</v>
      </c>
      <c r="B375" s="6" t="s">
        <v>742</v>
      </c>
      <c r="C375" s="30">
        <f t="shared" si="100"/>
        <v>0</v>
      </c>
      <c r="D375" s="30">
        <f t="shared" si="101"/>
        <v>0</v>
      </c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>
        <f t="shared" si="102"/>
        <v>0</v>
      </c>
      <c r="U375" s="30"/>
      <c r="V375" s="30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25.5" outlineLevel="1">
      <c r="A376" s="27" t="s">
        <v>190</v>
      </c>
      <c r="B376" s="6" t="s">
        <v>743</v>
      </c>
      <c r="C376" s="30">
        <f t="shared" si="100"/>
        <v>0</v>
      </c>
      <c r="D376" s="30">
        <f t="shared" si="101"/>
        <v>0</v>
      </c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>
        <f t="shared" si="102"/>
        <v>0</v>
      </c>
      <c r="U376" s="30"/>
      <c r="V376" s="30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outlineLevel="1">
      <c r="A377" s="27" t="s">
        <v>192</v>
      </c>
      <c r="B377" s="6" t="s">
        <v>744</v>
      </c>
      <c r="C377" s="30">
        <f t="shared" si="100"/>
        <v>0</v>
      </c>
      <c r="D377" s="30">
        <f t="shared" si="101"/>
        <v>0</v>
      </c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>
        <f t="shared" si="102"/>
        <v>0</v>
      </c>
      <c r="U377" s="30"/>
      <c r="V377" s="30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outlineLevel="1">
      <c r="A378" s="27" t="s">
        <v>194</v>
      </c>
      <c r="B378" s="6" t="s">
        <v>745</v>
      </c>
      <c r="C378" s="30">
        <f t="shared" si="100"/>
        <v>0</v>
      </c>
      <c r="D378" s="30">
        <f t="shared" si="101"/>
        <v>0</v>
      </c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>
        <f t="shared" si="102"/>
        <v>0</v>
      </c>
      <c r="U378" s="30"/>
      <c r="V378" s="30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outlineLevel="1">
      <c r="A379" s="27" t="s">
        <v>196</v>
      </c>
      <c r="B379" s="6" t="s">
        <v>746</v>
      </c>
      <c r="C379" s="30">
        <f t="shared" si="100"/>
        <v>0</v>
      </c>
      <c r="D379" s="30">
        <f t="shared" si="101"/>
        <v>0</v>
      </c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>
        <f t="shared" si="102"/>
        <v>0</v>
      </c>
      <c r="U379" s="30"/>
      <c r="V379" s="30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outlineLevel="1">
      <c r="A380" s="27" t="s">
        <v>198</v>
      </c>
      <c r="B380" s="6" t="s">
        <v>747</v>
      </c>
      <c r="C380" s="30">
        <f t="shared" si="100"/>
        <v>0</v>
      </c>
      <c r="D380" s="30">
        <f t="shared" si="101"/>
        <v>0</v>
      </c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>
        <f t="shared" si="102"/>
        <v>0</v>
      </c>
      <c r="U380" s="30"/>
      <c r="V380" s="30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outlineLevel="1">
      <c r="A381" s="27" t="s">
        <v>200</v>
      </c>
      <c r="B381" s="6" t="s">
        <v>748</v>
      </c>
      <c r="C381" s="30">
        <f t="shared" si="100"/>
        <v>0</v>
      </c>
      <c r="D381" s="30">
        <f t="shared" si="101"/>
        <v>0</v>
      </c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>
        <f t="shared" si="102"/>
        <v>0</v>
      </c>
      <c r="U381" s="30"/>
      <c r="V381" s="30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outlineLevel="1">
      <c r="A382" s="27" t="s">
        <v>202</v>
      </c>
      <c r="B382" s="6" t="s">
        <v>749</v>
      </c>
      <c r="C382" s="30">
        <f t="shared" si="100"/>
        <v>0</v>
      </c>
      <c r="D382" s="30">
        <f t="shared" si="101"/>
        <v>0</v>
      </c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>
        <f t="shared" si="102"/>
        <v>0</v>
      </c>
      <c r="U382" s="30"/>
      <c r="V382" s="30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outlineLevel="1">
      <c r="A383" s="27" t="s">
        <v>204</v>
      </c>
      <c r="B383" s="6" t="s">
        <v>750</v>
      </c>
      <c r="C383" s="30">
        <f t="shared" si="100"/>
        <v>0</v>
      </c>
      <c r="D383" s="30">
        <f t="shared" si="101"/>
        <v>0</v>
      </c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>
        <f t="shared" si="102"/>
        <v>0</v>
      </c>
      <c r="U383" s="30"/>
      <c r="V383" s="30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25.5" outlineLevel="1">
      <c r="A384" s="27" t="s">
        <v>206</v>
      </c>
      <c r="B384" s="6" t="s">
        <v>751</v>
      </c>
      <c r="C384" s="30">
        <v>0</v>
      </c>
      <c r="D384" s="30">
        <v>0</v>
      </c>
      <c r="E384" s="30">
        <f t="shared" ref="E384:P384" si="103">SUM(E385:E394)</f>
        <v>0</v>
      </c>
      <c r="F384" s="30">
        <f t="shared" si="103"/>
        <v>0</v>
      </c>
      <c r="G384" s="30">
        <f t="shared" si="103"/>
        <v>0</v>
      </c>
      <c r="H384" s="30">
        <f t="shared" si="103"/>
        <v>160267</v>
      </c>
      <c r="I384" s="30">
        <f t="shared" si="103"/>
        <v>0</v>
      </c>
      <c r="J384" s="30">
        <f t="shared" si="103"/>
        <v>0</v>
      </c>
      <c r="K384" s="30">
        <f t="shared" si="103"/>
        <v>0</v>
      </c>
      <c r="L384" s="30">
        <f t="shared" si="103"/>
        <v>0</v>
      </c>
      <c r="M384" s="30">
        <f t="shared" si="103"/>
        <v>0</v>
      </c>
      <c r="N384" s="30">
        <f t="shared" si="103"/>
        <v>0</v>
      </c>
      <c r="O384" s="30">
        <f t="shared" si="103"/>
        <v>0</v>
      </c>
      <c r="P384" s="30">
        <f t="shared" si="103"/>
        <v>0</v>
      </c>
      <c r="Q384" s="30"/>
      <c r="R384" s="30"/>
      <c r="S384" s="30"/>
      <c r="T384" s="30"/>
      <c r="U384" s="30"/>
      <c r="V384" s="30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outlineLevel="1">
      <c r="A385" s="27" t="s">
        <v>208</v>
      </c>
      <c r="B385" s="6" t="s">
        <v>82</v>
      </c>
      <c r="C385" s="30">
        <v>0</v>
      </c>
      <c r="D385" s="30">
        <v>0</v>
      </c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outlineLevel="1">
      <c r="A386" s="27" t="s">
        <v>210</v>
      </c>
      <c r="B386" s="6" t="s">
        <v>753</v>
      </c>
      <c r="C386" s="30">
        <f t="shared" ref="C386:C394" si="104">SUM(E386:T386)</f>
        <v>0</v>
      </c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>
        <f t="shared" ref="T386:T394" si="105">SUM(U386:V386)</f>
        <v>0</v>
      </c>
      <c r="U386" s="30"/>
      <c r="V386" s="30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25.5" outlineLevel="1">
      <c r="A387" s="27" t="s">
        <v>212</v>
      </c>
      <c r="B387" s="6" t="s">
        <v>416</v>
      </c>
      <c r="C387" s="30">
        <v>0</v>
      </c>
      <c r="D387" s="30">
        <v>0</v>
      </c>
      <c r="E387" s="30"/>
      <c r="F387" s="30"/>
      <c r="G387" s="30"/>
      <c r="H387" s="30">
        <v>160267</v>
      </c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>
        <f t="shared" si="105"/>
        <v>0</v>
      </c>
      <c r="U387" s="30"/>
      <c r="V387" s="30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outlineLevel="1">
      <c r="A388" s="27" t="s">
        <v>214</v>
      </c>
      <c r="B388" s="6" t="s">
        <v>755</v>
      </c>
      <c r="C388" s="30">
        <f t="shared" si="104"/>
        <v>0</v>
      </c>
      <c r="D388" s="30">
        <f t="shared" ref="D388:D394" si="106">SUM(H388:W388)</f>
        <v>0</v>
      </c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>
        <f t="shared" si="105"/>
        <v>0</v>
      </c>
      <c r="U388" s="30"/>
      <c r="V388" s="30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outlineLevel="1">
      <c r="A389" s="27" t="s">
        <v>216</v>
      </c>
      <c r="B389" s="6" t="s">
        <v>756</v>
      </c>
      <c r="C389" s="30">
        <f t="shared" si="104"/>
        <v>0</v>
      </c>
      <c r="D389" s="30">
        <f t="shared" si="106"/>
        <v>0</v>
      </c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>
        <f t="shared" si="105"/>
        <v>0</v>
      </c>
      <c r="U389" s="30"/>
      <c r="V389" s="30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outlineLevel="1">
      <c r="A390" s="27" t="s">
        <v>218</v>
      </c>
      <c r="B390" s="6" t="s">
        <v>757</v>
      </c>
      <c r="C390" s="30">
        <f t="shared" si="104"/>
        <v>0</v>
      </c>
      <c r="D390" s="30">
        <f t="shared" si="106"/>
        <v>0</v>
      </c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>
        <f t="shared" si="105"/>
        <v>0</v>
      </c>
      <c r="U390" s="30"/>
      <c r="V390" s="30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outlineLevel="1">
      <c r="A391" s="27" t="s">
        <v>220</v>
      </c>
      <c r="B391" s="6" t="s">
        <v>758</v>
      </c>
      <c r="C391" s="30">
        <f t="shared" si="104"/>
        <v>0</v>
      </c>
      <c r="D391" s="30">
        <f t="shared" si="106"/>
        <v>0</v>
      </c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>
        <f t="shared" si="105"/>
        <v>0</v>
      </c>
      <c r="U391" s="30"/>
      <c r="V391" s="30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outlineLevel="1">
      <c r="A392" s="27" t="s">
        <v>222</v>
      </c>
      <c r="B392" s="6" t="s">
        <v>759</v>
      </c>
      <c r="C392" s="30">
        <f t="shared" si="104"/>
        <v>0</v>
      </c>
      <c r="D392" s="30">
        <f t="shared" si="106"/>
        <v>0</v>
      </c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>
        <f t="shared" si="105"/>
        <v>0</v>
      </c>
      <c r="U392" s="30"/>
      <c r="V392" s="30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outlineLevel="1">
      <c r="A393" s="27" t="s">
        <v>224</v>
      </c>
      <c r="B393" s="6" t="s">
        <v>760</v>
      </c>
      <c r="C393" s="30">
        <f t="shared" si="104"/>
        <v>0</v>
      </c>
      <c r="D393" s="30">
        <f t="shared" si="106"/>
        <v>0</v>
      </c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>
        <f t="shared" si="105"/>
        <v>0</v>
      </c>
      <c r="U393" s="30"/>
      <c r="V393" s="30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outlineLevel="1">
      <c r="A394" s="27" t="s">
        <v>226</v>
      </c>
      <c r="B394" s="6" t="s">
        <v>761</v>
      </c>
      <c r="C394" s="30">
        <f t="shared" si="104"/>
        <v>0</v>
      </c>
      <c r="D394" s="30">
        <f t="shared" si="106"/>
        <v>0</v>
      </c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>
        <f t="shared" si="105"/>
        <v>0</v>
      </c>
      <c r="U394" s="30"/>
      <c r="V394" s="30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s="22" customFormat="1" ht="22.5" customHeight="1">
      <c r="A395" s="20" t="s">
        <v>228</v>
      </c>
      <c r="B395" s="21" t="s">
        <v>762</v>
      </c>
      <c r="C395" s="36">
        <f>+C360+C361+C362+C373+C384</f>
        <v>0</v>
      </c>
      <c r="D395" s="36">
        <f>+D360+D361+D362+D373+D384</f>
        <v>2</v>
      </c>
      <c r="E395" s="36">
        <f t="shared" ref="E395:N395" si="107">+E360+E361+E362+E373+E384</f>
        <v>0</v>
      </c>
      <c r="F395" s="36">
        <f t="shared" si="107"/>
        <v>0</v>
      </c>
      <c r="G395" s="36">
        <f t="shared" si="107"/>
        <v>0</v>
      </c>
      <c r="H395" s="36">
        <f t="shared" si="107"/>
        <v>160267</v>
      </c>
      <c r="I395" s="36">
        <f t="shared" si="107"/>
        <v>0</v>
      </c>
      <c r="J395" s="36">
        <f t="shared" si="107"/>
        <v>0</v>
      </c>
      <c r="K395" s="36">
        <f t="shared" si="107"/>
        <v>0</v>
      </c>
      <c r="L395" s="36">
        <f t="shared" si="107"/>
        <v>0</v>
      </c>
      <c r="M395" s="36">
        <f t="shared" si="107"/>
        <v>0</v>
      </c>
      <c r="N395" s="36">
        <f t="shared" si="107"/>
        <v>0</v>
      </c>
      <c r="O395" s="36"/>
      <c r="P395" s="36"/>
      <c r="Q395" s="36"/>
      <c r="R395" s="36"/>
      <c r="S395" s="36"/>
      <c r="T395" s="36"/>
      <c r="U395" s="36"/>
      <c r="V395" s="36"/>
    </row>
    <row r="396" spans="1:43">
      <c r="A396" s="27" t="s">
        <v>230</v>
      </c>
      <c r="B396" s="6" t="s">
        <v>763</v>
      </c>
      <c r="C396" s="30">
        <f t="shared" ref="C396:C408" si="108">SUM(E396:T396)</f>
        <v>0</v>
      </c>
      <c r="D396" s="30">
        <f t="shared" ref="D396:D408" si="109">SUM(H396:W396)</f>
        <v>0</v>
      </c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>
        <f t="shared" ref="T396:T408" si="110">SUM(U396:V396)</f>
        <v>0</v>
      </c>
      <c r="U396" s="30"/>
      <c r="V396" s="30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>
      <c r="A397" s="27" t="s">
        <v>232</v>
      </c>
      <c r="B397" s="6" t="s">
        <v>764</v>
      </c>
      <c r="C397" s="30">
        <f t="shared" si="108"/>
        <v>0</v>
      </c>
      <c r="D397" s="30">
        <f t="shared" si="109"/>
        <v>0</v>
      </c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>
        <f t="shared" si="110"/>
        <v>0</v>
      </c>
      <c r="U397" s="30"/>
      <c r="V397" s="30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25.5">
      <c r="A398" s="27" t="s">
        <v>234</v>
      </c>
      <c r="B398" s="6" t="s">
        <v>765</v>
      </c>
      <c r="C398" s="30">
        <f t="shared" si="108"/>
        <v>0</v>
      </c>
      <c r="D398" s="30">
        <f t="shared" si="109"/>
        <v>0</v>
      </c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>
        <f t="shared" si="110"/>
        <v>0</v>
      </c>
      <c r="U398" s="30"/>
      <c r="V398" s="30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>
      <c r="A399" s="27" t="s">
        <v>236</v>
      </c>
      <c r="B399" s="6" t="s">
        <v>766</v>
      </c>
      <c r="C399" s="30">
        <f t="shared" si="108"/>
        <v>0</v>
      </c>
      <c r="D399" s="30">
        <f t="shared" si="109"/>
        <v>0</v>
      </c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>
        <f t="shared" si="110"/>
        <v>0</v>
      </c>
      <c r="U399" s="30"/>
      <c r="V399" s="30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>
      <c r="A400" s="27" t="s">
        <v>238</v>
      </c>
      <c r="B400" s="6" t="s">
        <v>767</v>
      </c>
      <c r="C400" s="30">
        <f t="shared" si="108"/>
        <v>0</v>
      </c>
      <c r="D400" s="30">
        <f t="shared" si="109"/>
        <v>0</v>
      </c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>
        <f t="shared" si="110"/>
        <v>0</v>
      </c>
      <c r="U400" s="30"/>
      <c r="V400" s="30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>
      <c r="A401" s="27" t="s">
        <v>240</v>
      </c>
      <c r="B401" s="6" t="s">
        <v>768</v>
      </c>
      <c r="C401" s="30">
        <f t="shared" si="108"/>
        <v>0</v>
      </c>
      <c r="D401" s="30">
        <f t="shared" si="109"/>
        <v>0</v>
      </c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>
        <f t="shared" si="110"/>
        <v>0</v>
      </c>
      <c r="U401" s="30"/>
      <c r="V401" s="30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>
      <c r="A402" s="27" t="s">
        <v>242</v>
      </c>
      <c r="B402" s="6" t="s">
        <v>769</v>
      </c>
      <c r="C402" s="30">
        <f t="shared" si="108"/>
        <v>0</v>
      </c>
      <c r="D402" s="30">
        <f t="shared" si="109"/>
        <v>0</v>
      </c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>
        <f t="shared" si="110"/>
        <v>0</v>
      </c>
      <c r="U402" s="30"/>
      <c r="V402" s="30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>
      <c r="A403" s="27" t="s">
        <v>244</v>
      </c>
      <c r="B403" s="6" t="s">
        <v>770</v>
      </c>
      <c r="C403" s="30">
        <f t="shared" si="108"/>
        <v>0</v>
      </c>
      <c r="D403" s="30">
        <f t="shared" si="109"/>
        <v>0</v>
      </c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>
        <f t="shared" si="110"/>
        <v>0</v>
      </c>
      <c r="U403" s="30"/>
      <c r="V403" s="30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>
      <c r="A404" s="27" t="s">
        <v>246</v>
      </c>
      <c r="B404" s="6" t="s">
        <v>771</v>
      </c>
      <c r="C404" s="30">
        <f t="shared" si="108"/>
        <v>0</v>
      </c>
      <c r="D404" s="30">
        <f t="shared" si="109"/>
        <v>0</v>
      </c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>
        <f t="shared" si="110"/>
        <v>0</v>
      </c>
      <c r="U404" s="30"/>
      <c r="V404" s="30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>
      <c r="A405" s="27" t="s">
        <v>248</v>
      </c>
      <c r="B405" s="6" t="s">
        <v>772</v>
      </c>
      <c r="C405" s="30">
        <f t="shared" si="108"/>
        <v>0</v>
      </c>
      <c r="D405" s="30">
        <f t="shared" si="109"/>
        <v>0</v>
      </c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>
        <f t="shared" si="110"/>
        <v>0</v>
      </c>
      <c r="U405" s="30"/>
      <c r="V405" s="30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>
      <c r="A406" s="27" t="s">
        <v>250</v>
      </c>
      <c r="B406" s="6" t="s">
        <v>773</v>
      </c>
      <c r="C406" s="30">
        <f t="shared" si="108"/>
        <v>0</v>
      </c>
      <c r="D406" s="30">
        <f t="shared" si="109"/>
        <v>0</v>
      </c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>
        <f t="shared" si="110"/>
        <v>0</v>
      </c>
      <c r="U406" s="30"/>
      <c r="V406" s="30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>
      <c r="A407" s="27" t="s">
        <v>252</v>
      </c>
      <c r="B407" s="6" t="s">
        <v>774</v>
      </c>
      <c r="C407" s="30">
        <f t="shared" si="108"/>
        <v>0</v>
      </c>
      <c r="D407" s="30">
        <f t="shared" si="109"/>
        <v>0</v>
      </c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>
        <f t="shared" si="110"/>
        <v>0</v>
      </c>
      <c r="U407" s="30"/>
      <c r="V407" s="30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>
      <c r="A408" s="27" t="s">
        <v>254</v>
      </c>
      <c r="B408" s="6" t="s">
        <v>775</v>
      </c>
      <c r="C408" s="30">
        <f t="shared" si="108"/>
        <v>0</v>
      </c>
      <c r="D408" s="30">
        <f t="shared" si="109"/>
        <v>0</v>
      </c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>
        <f t="shared" si="110"/>
        <v>0</v>
      </c>
      <c r="U408" s="30"/>
      <c r="V408" s="30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15.75" customHeight="1">
      <c r="A409" s="7" t="s">
        <v>256</v>
      </c>
      <c r="B409" s="9" t="s">
        <v>776</v>
      </c>
      <c r="C409" s="31">
        <f t="shared" ref="C409:T409" si="111">+C396+C400</f>
        <v>0</v>
      </c>
      <c r="D409" s="31">
        <f>+D396+D400</f>
        <v>0</v>
      </c>
      <c r="E409" s="31">
        <f t="shared" si="111"/>
        <v>0</v>
      </c>
      <c r="F409" s="31">
        <f t="shared" si="111"/>
        <v>0</v>
      </c>
      <c r="G409" s="31">
        <f t="shared" si="111"/>
        <v>0</v>
      </c>
      <c r="H409" s="31">
        <f t="shared" si="111"/>
        <v>0</v>
      </c>
      <c r="I409" s="31">
        <f t="shared" si="111"/>
        <v>0</v>
      </c>
      <c r="J409" s="31">
        <f t="shared" si="111"/>
        <v>0</v>
      </c>
      <c r="K409" s="31">
        <f t="shared" si="111"/>
        <v>0</v>
      </c>
      <c r="L409" s="31">
        <f t="shared" si="111"/>
        <v>0</v>
      </c>
      <c r="M409" s="31">
        <f t="shared" si="111"/>
        <v>0</v>
      </c>
      <c r="N409" s="31">
        <f t="shared" si="111"/>
        <v>0</v>
      </c>
      <c r="O409" s="31">
        <f t="shared" si="111"/>
        <v>0</v>
      </c>
      <c r="P409" s="31">
        <f t="shared" si="111"/>
        <v>0</v>
      </c>
      <c r="Q409" s="31">
        <f>+Q396+Q400</f>
        <v>0</v>
      </c>
      <c r="R409" s="31">
        <f>+R396+R400</f>
        <v>0</v>
      </c>
      <c r="S409" s="31">
        <f>+S396+S400</f>
        <v>0</v>
      </c>
      <c r="T409" s="31">
        <f t="shared" si="111"/>
        <v>0</v>
      </c>
      <c r="U409" s="31"/>
      <c r="V409" s="31">
        <f>+V396+V400</f>
        <v>0</v>
      </c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s="4" customFormat="1" ht="18" customHeight="1">
      <c r="A410" s="7" t="s">
        <v>258</v>
      </c>
      <c r="B410" s="9" t="s">
        <v>777</v>
      </c>
      <c r="C410" s="31">
        <f t="shared" ref="C410:T410" si="112">SUM(C411:C419)</f>
        <v>0</v>
      </c>
      <c r="D410" s="31">
        <f>SUM(D411:D419)</f>
        <v>0</v>
      </c>
      <c r="E410" s="31">
        <f t="shared" si="112"/>
        <v>0</v>
      </c>
      <c r="F410" s="31">
        <f t="shared" si="112"/>
        <v>0</v>
      </c>
      <c r="G410" s="31">
        <f t="shared" si="112"/>
        <v>0</v>
      </c>
      <c r="H410" s="31">
        <f t="shared" si="112"/>
        <v>0</v>
      </c>
      <c r="I410" s="31">
        <f t="shared" si="112"/>
        <v>0</v>
      </c>
      <c r="J410" s="31">
        <f t="shared" si="112"/>
        <v>0</v>
      </c>
      <c r="K410" s="31">
        <f t="shared" si="112"/>
        <v>0</v>
      </c>
      <c r="L410" s="31">
        <f t="shared" si="112"/>
        <v>0</v>
      </c>
      <c r="M410" s="31">
        <f t="shared" si="112"/>
        <v>0</v>
      </c>
      <c r="N410" s="31">
        <f t="shared" si="112"/>
        <v>0</v>
      </c>
      <c r="O410" s="31">
        <f t="shared" si="112"/>
        <v>0</v>
      </c>
      <c r="P410" s="31">
        <f t="shared" si="112"/>
        <v>0</v>
      </c>
      <c r="Q410" s="31">
        <f>SUM(Q411:Q419)</f>
        <v>0</v>
      </c>
      <c r="R410" s="31">
        <f>SUM(R411:R419)</f>
        <v>0</v>
      </c>
      <c r="S410" s="31">
        <f>SUM(S411:S419)</f>
        <v>0</v>
      </c>
      <c r="T410" s="31">
        <f t="shared" si="112"/>
        <v>0</v>
      </c>
      <c r="U410" s="31"/>
      <c r="V410" s="31">
        <f>SUM(V411:V419)</f>
        <v>0</v>
      </c>
    </row>
    <row r="411" spans="1:43">
      <c r="A411" s="27" t="s">
        <v>260</v>
      </c>
      <c r="B411" s="6" t="s">
        <v>778</v>
      </c>
      <c r="C411" s="30">
        <f t="shared" ref="C411:C419" si="113">SUM(E411:T411)</f>
        <v>0</v>
      </c>
      <c r="D411" s="30">
        <f t="shared" ref="D411:D419" si="114">SUM(H411:W411)</f>
        <v>0</v>
      </c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>
        <f t="shared" ref="T411:T419" si="115">SUM(U411:V411)</f>
        <v>0</v>
      </c>
      <c r="U411" s="30"/>
      <c r="V411" s="30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25.5">
      <c r="A412" s="27" t="s">
        <v>262</v>
      </c>
      <c r="B412" s="6" t="s">
        <v>779</v>
      </c>
      <c r="C412" s="30">
        <f t="shared" si="113"/>
        <v>0</v>
      </c>
      <c r="D412" s="30">
        <f t="shared" si="114"/>
        <v>0</v>
      </c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>
        <f t="shared" si="115"/>
        <v>0</v>
      </c>
      <c r="U412" s="30"/>
      <c r="V412" s="30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>
      <c r="A413" s="27" t="s">
        <v>264</v>
      </c>
      <c r="B413" s="6" t="s">
        <v>780</v>
      </c>
      <c r="C413" s="30">
        <f t="shared" si="113"/>
        <v>0</v>
      </c>
      <c r="D413" s="30">
        <f t="shared" si="114"/>
        <v>0</v>
      </c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>
        <f t="shared" si="115"/>
        <v>0</v>
      </c>
      <c r="U413" s="30"/>
      <c r="V413" s="30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>
      <c r="A414" s="27" t="s">
        <v>266</v>
      </c>
      <c r="B414" s="6" t="s">
        <v>781</v>
      </c>
      <c r="C414" s="30">
        <f t="shared" si="113"/>
        <v>0</v>
      </c>
      <c r="D414" s="30">
        <f t="shared" si="114"/>
        <v>0</v>
      </c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>
        <f t="shared" si="115"/>
        <v>0</v>
      </c>
      <c r="U414" s="30"/>
      <c r="V414" s="30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>
      <c r="A415" s="27" t="s">
        <v>268</v>
      </c>
      <c r="B415" s="6" t="s">
        <v>782</v>
      </c>
      <c r="C415" s="30">
        <f t="shared" si="113"/>
        <v>0</v>
      </c>
      <c r="D415" s="30">
        <f t="shared" si="114"/>
        <v>0</v>
      </c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>
        <f t="shared" si="115"/>
        <v>0</v>
      </c>
      <c r="U415" s="30"/>
      <c r="V415" s="30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>
      <c r="A416" s="27" t="s">
        <v>270</v>
      </c>
      <c r="B416" s="6" t="s">
        <v>783</v>
      </c>
      <c r="C416" s="30">
        <f t="shared" si="113"/>
        <v>0</v>
      </c>
      <c r="D416" s="30">
        <f t="shared" si="114"/>
        <v>0</v>
      </c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>
        <f t="shared" si="115"/>
        <v>0</v>
      </c>
      <c r="U416" s="30"/>
      <c r="V416" s="30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>
      <c r="A417" s="27" t="s">
        <v>272</v>
      </c>
      <c r="B417" s="6" t="s">
        <v>784</v>
      </c>
      <c r="C417" s="30">
        <f t="shared" si="113"/>
        <v>0</v>
      </c>
      <c r="D417" s="30">
        <f t="shared" si="114"/>
        <v>0</v>
      </c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>
        <f t="shared" si="115"/>
        <v>0</v>
      </c>
      <c r="U417" s="30"/>
      <c r="V417" s="30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>
      <c r="A418" s="27" t="s">
        <v>274</v>
      </c>
      <c r="B418" s="6" t="s">
        <v>785</v>
      </c>
      <c r="C418" s="30">
        <f t="shared" si="113"/>
        <v>0</v>
      </c>
      <c r="D418" s="30">
        <f t="shared" si="114"/>
        <v>0</v>
      </c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>
        <f t="shared" si="115"/>
        <v>0</v>
      </c>
      <c r="U418" s="30"/>
      <c r="V418" s="30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>
      <c r="A419" s="27" t="s">
        <v>276</v>
      </c>
      <c r="B419" s="6" t="s">
        <v>786</v>
      </c>
      <c r="C419" s="30">
        <f t="shared" si="113"/>
        <v>0</v>
      </c>
      <c r="D419" s="30">
        <f t="shared" si="114"/>
        <v>0</v>
      </c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>
        <f t="shared" si="115"/>
        <v>0</v>
      </c>
      <c r="U419" s="30"/>
      <c r="V419" s="30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s="4" customFormat="1" ht="15.75" customHeight="1">
      <c r="A420" s="7" t="s">
        <v>278</v>
      </c>
      <c r="B420" s="9" t="s">
        <v>787</v>
      </c>
      <c r="C420" s="31">
        <f t="shared" ref="C420:T420" si="116">SUM(C421:C424)</f>
        <v>0</v>
      </c>
      <c r="D420" s="31">
        <f>SUM(D421:D424)</f>
        <v>0</v>
      </c>
      <c r="E420" s="31">
        <f t="shared" si="116"/>
        <v>0</v>
      </c>
      <c r="F420" s="31">
        <f t="shared" si="116"/>
        <v>0</v>
      </c>
      <c r="G420" s="31">
        <f t="shared" si="116"/>
        <v>0</v>
      </c>
      <c r="H420" s="31">
        <f t="shared" si="116"/>
        <v>0</v>
      </c>
      <c r="I420" s="31">
        <f t="shared" si="116"/>
        <v>0</v>
      </c>
      <c r="J420" s="31">
        <f t="shared" si="116"/>
        <v>0</v>
      </c>
      <c r="K420" s="31">
        <f t="shared" si="116"/>
        <v>0</v>
      </c>
      <c r="L420" s="31">
        <f t="shared" si="116"/>
        <v>0</v>
      </c>
      <c r="M420" s="31">
        <f t="shared" si="116"/>
        <v>0</v>
      </c>
      <c r="N420" s="31">
        <f t="shared" si="116"/>
        <v>0</v>
      </c>
      <c r="O420" s="31">
        <f t="shared" si="116"/>
        <v>0</v>
      </c>
      <c r="P420" s="31">
        <f t="shared" si="116"/>
        <v>0</v>
      </c>
      <c r="Q420" s="31">
        <f>SUM(Q421:Q424)</f>
        <v>0</v>
      </c>
      <c r="R420" s="31">
        <f>SUM(R421:R424)</f>
        <v>0</v>
      </c>
      <c r="S420" s="31">
        <f>SUM(S421:S424)</f>
        <v>0</v>
      </c>
      <c r="T420" s="31">
        <f t="shared" si="116"/>
        <v>0</v>
      </c>
      <c r="U420" s="31"/>
      <c r="V420" s="31">
        <f>SUM(V421:V424)</f>
        <v>0</v>
      </c>
    </row>
    <row r="421" spans="1:43">
      <c r="A421" s="27" t="s">
        <v>280</v>
      </c>
      <c r="B421" s="6" t="s">
        <v>788</v>
      </c>
      <c r="C421" s="30">
        <f>SUM(E421:T421)</f>
        <v>0</v>
      </c>
      <c r="D421" s="30">
        <f>SUM(H421:W421)</f>
        <v>0</v>
      </c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>
        <f>SUM(U421:V421)</f>
        <v>0</v>
      </c>
      <c r="U421" s="30"/>
      <c r="V421" s="30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>
      <c r="A422" s="27" t="s">
        <v>282</v>
      </c>
      <c r="B422" s="6" t="s">
        <v>789</v>
      </c>
      <c r="C422" s="30">
        <f>SUM(E422:T422)</f>
        <v>0</v>
      </c>
      <c r="D422" s="30">
        <f>SUM(H422:W422)</f>
        <v>0</v>
      </c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>
        <f>SUM(U422:V422)</f>
        <v>0</v>
      </c>
      <c r="U422" s="30"/>
      <c r="V422" s="30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>
      <c r="A423" s="27" t="s">
        <v>284</v>
      </c>
      <c r="B423" s="6" t="s">
        <v>790</v>
      </c>
      <c r="C423" s="30">
        <f>SUM(E423:T423)</f>
        <v>0</v>
      </c>
      <c r="D423" s="30">
        <f>SUM(H423:W423)</f>
        <v>0</v>
      </c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>
        <f>SUM(U423:V423)</f>
        <v>0</v>
      </c>
      <c r="U423" s="30"/>
      <c r="V423" s="30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>
      <c r="A424" s="27" t="s">
        <v>286</v>
      </c>
      <c r="B424" s="6" t="s">
        <v>791</v>
      </c>
      <c r="C424" s="30">
        <f>SUM(E424:T424)</f>
        <v>0</v>
      </c>
      <c r="D424" s="30">
        <f>SUM(H424:W424)</f>
        <v>0</v>
      </c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>
        <f>SUM(U424:V424)</f>
        <v>0</v>
      </c>
      <c r="U424" s="30"/>
      <c r="V424" s="30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s="4" customFormat="1" ht="15.75" customHeight="1">
      <c r="A425" s="7" t="s">
        <v>288</v>
      </c>
      <c r="B425" s="9" t="s">
        <v>792</v>
      </c>
      <c r="C425" s="31">
        <f>SUM(C426:C432)</f>
        <v>14600</v>
      </c>
      <c r="D425" s="31">
        <f>SUM(D426:D432)</f>
        <v>15140</v>
      </c>
      <c r="E425" s="31">
        <f t="shared" ref="E425:N425" si="117">SUM(E426:E432)</f>
        <v>0</v>
      </c>
      <c r="F425" s="31">
        <f t="shared" si="117"/>
        <v>0</v>
      </c>
      <c r="G425" s="31">
        <f t="shared" si="117"/>
        <v>0</v>
      </c>
      <c r="H425" s="31">
        <f t="shared" si="117"/>
        <v>0</v>
      </c>
      <c r="I425" s="31">
        <f t="shared" si="117"/>
        <v>0</v>
      </c>
      <c r="J425" s="31">
        <f t="shared" si="117"/>
        <v>0</v>
      </c>
      <c r="K425" s="31">
        <f t="shared" si="117"/>
        <v>0</v>
      </c>
      <c r="L425" s="31">
        <f t="shared" si="117"/>
        <v>0</v>
      </c>
      <c r="M425" s="31">
        <f t="shared" si="117"/>
        <v>0</v>
      </c>
      <c r="N425" s="31">
        <f t="shared" si="117"/>
        <v>0</v>
      </c>
      <c r="O425" s="31"/>
      <c r="P425" s="31"/>
      <c r="Q425" s="31"/>
      <c r="R425" s="31"/>
      <c r="S425" s="31"/>
      <c r="T425" s="31"/>
      <c r="U425" s="31"/>
      <c r="V425" s="31"/>
    </row>
    <row r="426" spans="1:43">
      <c r="A426" s="27" t="s">
        <v>290</v>
      </c>
      <c r="B426" s="6" t="s">
        <v>793</v>
      </c>
      <c r="C426" s="30">
        <v>7600</v>
      </c>
      <c r="D426" s="30">
        <v>8140</v>
      </c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>
      <c r="A427" s="27" t="s">
        <v>292</v>
      </c>
      <c r="B427" s="6" t="s">
        <v>794</v>
      </c>
      <c r="C427" s="30">
        <v>0</v>
      </c>
      <c r="D427" s="30">
        <v>0</v>
      </c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>
      <c r="A428" s="27" t="s">
        <v>298</v>
      </c>
      <c r="B428" s="6" t="s">
        <v>795</v>
      </c>
      <c r="C428" s="30">
        <f>SUM(E428:T428)</f>
        <v>0</v>
      </c>
      <c r="D428" s="30">
        <f>SUM(H428:W428)</f>
        <v>0</v>
      </c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>
        <f>SUM(U428:V428)</f>
        <v>0</v>
      </c>
      <c r="U428" s="30"/>
      <c r="V428" s="30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>
      <c r="A429" s="27" t="s">
        <v>300</v>
      </c>
      <c r="B429" s="6" t="s">
        <v>796</v>
      </c>
      <c r="C429" s="30">
        <v>7000</v>
      </c>
      <c r="D429" s="30">
        <v>7000</v>
      </c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>
      <c r="A430" s="27" t="s">
        <v>302</v>
      </c>
      <c r="B430" s="6" t="s">
        <v>797</v>
      </c>
      <c r="C430" s="30">
        <f>SUM(E430:T430)</f>
        <v>0</v>
      </c>
      <c r="D430" s="30">
        <f>SUM(H430:W430)</f>
        <v>0</v>
      </c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>
        <f>SUM(U430:V430)</f>
        <v>0</v>
      </c>
      <c r="U430" s="30"/>
      <c r="V430" s="30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>
      <c r="A431" s="27" t="s">
        <v>304</v>
      </c>
      <c r="B431" s="6" t="s">
        <v>798</v>
      </c>
      <c r="C431" s="30">
        <f>SUM(E431:T431)</f>
        <v>0</v>
      </c>
      <c r="D431" s="30">
        <f>SUM(H431:W431)</f>
        <v>0</v>
      </c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>
        <f>SUM(U431:V431)</f>
        <v>0</v>
      </c>
      <c r="U431" s="30"/>
      <c r="V431" s="30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>
      <c r="A432" s="27" t="s">
        <v>306</v>
      </c>
      <c r="B432" s="6" t="s">
        <v>799</v>
      </c>
      <c r="C432" s="30">
        <f>SUM(E432:T432)</f>
        <v>0</v>
      </c>
      <c r="D432" s="30">
        <f>SUM(H432:W432)</f>
        <v>0</v>
      </c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>
        <f>SUM(U432:V432)</f>
        <v>0</v>
      </c>
      <c r="U432" s="30"/>
      <c r="V432" s="30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15.75" customHeight="1">
      <c r="A433" s="27" t="s">
        <v>308</v>
      </c>
      <c r="B433" s="6" t="s">
        <v>800</v>
      </c>
      <c r="C433" s="30">
        <f>SUM(C434:C453)</f>
        <v>14000</v>
      </c>
      <c r="D433" s="30">
        <f>SUM(D434:D453)</f>
        <v>18459</v>
      </c>
      <c r="E433" s="30">
        <f t="shared" ref="E433:N433" si="118">SUM(E434:E453)</f>
        <v>0</v>
      </c>
      <c r="F433" s="30">
        <f t="shared" si="118"/>
        <v>0</v>
      </c>
      <c r="G433" s="30">
        <f t="shared" si="118"/>
        <v>0</v>
      </c>
      <c r="H433" s="30">
        <f t="shared" si="118"/>
        <v>0</v>
      </c>
      <c r="I433" s="30">
        <f t="shared" si="118"/>
        <v>0</v>
      </c>
      <c r="J433" s="30">
        <f t="shared" si="118"/>
        <v>0</v>
      </c>
      <c r="K433" s="30">
        <f t="shared" si="118"/>
        <v>0</v>
      </c>
      <c r="L433" s="30">
        <f t="shared" si="118"/>
        <v>0</v>
      </c>
      <c r="M433" s="30">
        <f t="shared" si="118"/>
        <v>0</v>
      </c>
      <c r="N433" s="30">
        <f t="shared" si="118"/>
        <v>0</v>
      </c>
      <c r="O433" s="30"/>
      <c r="P433" s="30"/>
      <c r="Q433" s="30"/>
      <c r="R433" s="30"/>
      <c r="S433" s="30"/>
      <c r="T433" s="30"/>
      <c r="U433" s="30"/>
      <c r="V433" s="30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>
      <c r="A434" s="27" t="s">
        <v>310</v>
      </c>
      <c r="B434" s="6" t="s">
        <v>801</v>
      </c>
      <c r="C434" s="30">
        <f t="shared" ref="C434:C439" si="119">SUM(E434:T434)</f>
        <v>0</v>
      </c>
      <c r="D434" s="30">
        <f t="shared" ref="D434:D439" si="120">SUM(H434:W434)</f>
        <v>0</v>
      </c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>
        <f t="shared" ref="T434:T453" si="121">SUM(U434:V434)</f>
        <v>0</v>
      </c>
      <c r="U434" s="30"/>
      <c r="V434" s="30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>
      <c r="A435" s="27" t="s">
        <v>312</v>
      </c>
      <c r="B435" s="6" t="s">
        <v>802</v>
      </c>
      <c r="C435" s="30">
        <f t="shared" si="119"/>
        <v>0</v>
      </c>
      <c r="D435" s="30">
        <f t="shared" si="120"/>
        <v>0</v>
      </c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>
        <f t="shared" si="121"/>
        <v>0</v>
      </c>
      <c r="U435" s="30"/>
      <c r="V435" s="30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>
      <c r="A436" s="27" t="s">
        <v>314</v>
      </c>
      <c r="B436" s="6" t="s">
        <v>803</v>
      </c>
      <c r="C436" s="30">
        <f t="shared" si="119"/>
        <v>0</v>
      </c>
      <c r="D436" s="30">
        <f t="shared" si="120"/>
        <v>0</v>
      </c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>
        <f t="shared" si="121"/>
        <v>0</v>
      </c>
      <c r="U436" s="30"/>
      <c r="V436" s="30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>
      <c r="A437" s="27" t="s">
        <v>316</v>
      </c>
      <c r="B437" s="6" t="s">
        <v>804</v>
      </c>
      <c r="C437" s="30">
        <f t="shared" si="119"/>
        <v>0</v>
      </c>
      <c r="D437" s="30">
        <f t="shared" si="120"/>
        <v>0</v>
      </c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>
        <f t="shared" si="121"/>
        <v>0</v>
      </c>
      <c r="U437" s="30"/>
      <c r="V437" s="30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>
      <c r="A438" s="27" t="s">
        <v>318</v>
      </c>
      <c r="B438" s="6" t="s">
        <v>805</v>
      </c>
      <c r="C438" s="30">
        <f t="shared" si="119"/>
        <v>0</v>
      </c>
      <c r="D438" s="30">
        <f t="shared" si="120"/>
        <v>0</v>
      </c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>
        <f t="shared" si="121"/>
        <v>0</v>
      </c>
      <c r="U438" s="30"/>
      <c r="V438" s="30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>
      <c r="A439" s="27" t="s">
        <v>320</v>
      </c>
      <c r="B439" s="6" t="s">
        <v>806</v>
      </c>
      <c r="C439" s="30">
        <f t="shared" si="119"/>
        <v>0</v>
      </c>
      <c r="D439" s="30">
        <f t="shared" si="120"/>
        <v>0</v>
      </c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>
        <f t="shared" si="121"/>
        <v>0</v>
      </c>
      <c r="U439" s="30"/>
      <c r="V439" s="30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25.5">
      <c r="A440" s="27" t="s">
        <v>322</v>
      </c>
      <c r="B440" s="6" t="s">
        <v>807</v>
      </c>
      <c r="C440" s="30">
        <v>14000</v>
      </c>
      <c r="D440" s="30">
        <v>18459</v>
      </c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>
      <c r="A441" s="27" t="s">
        <v>324</v>
      </c>
      <c r="B441" s="6" t="s">
        <v>808</v>
      </c>
      <c r="C441" s="30">
        <f t="shared" ref="C441:C453" si="122">SUM(E441:T441)</f>
        <v>0</v>
      </c>
      <c r="D441" s="30">
        <f t="shared" ref="D441:D453" si="123">SUM(H441:W441)</f>
        <v>0</v>
      </c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>
        <f t="shared" si="121"/>
        <v>0</v>
      </c>
      <c r="U441" s="30"/>
      <c r="V441" s="30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>
      <c r="A442" s="27" t="s">
        <v>326</v>
      </c>
      <c r="B442" s="6" t="s">
        <v>809</v>
      </c>
      <c r="C442" s="30">
        <f t="shared" si="122"/>
        <v>0</v>
      </c>
      <c r="D442" s="30">
        <f t="shared" si="123"/>
        <v>0</v>
      </c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>
        <f t="shared" si="121"/>
        <v>0</v>
      </c>
      <c r="U442" s="30"/>
      <c r="V442" s="30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>
      <c r="A443" s="27" t="s">
        <v>328</v>
      </c>
      <c r="B443" s="6" t="s">
        <v>810</v>
      </c>
      <c r="C443" s="30">
        <f t="shared" si="122"/>
        <v>0</v>
      </c>
      <c r="D443" s="30">
        <f t="shared" si="123"/>
        <v>0</v>
      </c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>
        <f t="shared" si="121"/>
        <v>0</v>
      </c>
      <c r="U443" s="30"/>
      <c r="V443" s="30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25.5">
      <c r="A444" s="27" t="s">
        <v>330</v>
      </c>
      <c r="B444" s="6" t="s">
        <v>811</v>
      </c>
      <c r="C444" s="30">
        <f t="shared" si="122"/>
        <v>0</v>
      </c>
      <c r="D444" s="30">
        <f t="shared" si="123"/>
        <v>0</v>
      </c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>
        <f t="shared" si="121"/>
        <v>0</v>
      </c>
      <c r="U444" s="30"/>
      <c r="V444" s="30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25.5">
      <c r="A445" s="27" t="s">
        <v>332</v>
      </c>
      <c r="B445" s="6" t="s">
        <v>812</v>
      </c>
      <c r="C445" s="30">
        <f t="shared" si="122"/>
        <v>0</v>
      </c>
      <c r="D445" s="30">
        <f t="shared" si="123"/>
        <v>0</v>
      </c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>
        <f t="shared" si="121"/>
        <v>0</v>
      </c>
      <c r="U445" s="30"/>
      <c r="V445" s="30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>
      <c r="A446" s="27" t="s">
        <v>334</v>
      </c>
      <c r="B446" s="6" t="s">
        <v>813</v>
      </c>
      <c r="C446" s="30">
        <f t="shared" si="122"/>
        <v>0</v>
      </c>
      <c r="D446" s="30">
        <f t="shared" si="123"/>
        <v>0</v>
      </c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>
        <f t="shared" si="121"/>
        <v>0</v>
      </c>
      <c r="U446" s="30"/>
      <c r="V446" s="30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25.5">
      <c r="A447" s="27" t="s">
        <v>336</v>
      </c>
      <c r="B447" s="6" t="s">
        <v>814</v>
      </c>
      <c r="C447" s="30">
        <f t="shared" si="122"/>
        <v>0</v>
      </c>
      <c r="D447" s="30">
        <f t="shared" si="123"/>
        <v>0</v>
      </c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>
        <f t="shared" si="121"/>
        <v>0</v>
      </c>
      <c r="U447" s="30"/>
      <c r="V447" s="30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25.5">
      <c r="A448" s="27" t="s">
        <v>338</v>
      </c>
      <c r="B448" s="6" t="s">
        <v>815</v>
      </c>
      <c r="C448" s="30">
        <f t="shared" si="122"/>
        <v>0</v>
      </c>
      <c r="D448" s="30">
        <f t="shared" si="123"/>
        <v>0</v>
      </c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>
        <f t="shared" si="121"/>
        <v>0</v>
      </c>
      <c r="U448" s="30"/>
      <c r="V448" s="30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>
      <c r="A449" s="27" t="s">
        <v>340</v>
      </c>
      <c r="B449" s="6" t="s">
        <v>816</v>
      </c>
      <c r="C449" s="30">
        <f t="shared" si="122"/>
        <v>0</v>
      </c>
      <c r="D449" s="30">
        <f t="shared" si="123"/>
        <v>0</v>
      </c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>
        <f t="shared" si="121"/>
        <v>0</v>
      </c>
      <c r="U449" s="30"/>
      <c r="V449" s="30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>
      <c r="A450" s="27" t="s">
        <v>342</v>
      </c>
      <c r="B450" s="6" t="s">
        <v>817</v>
      </c>
      <c r="C450" s="30">
        <f t="shared" si="122"/>
        <v>0</v>
      </c>
      <c r="D450" s="30">
        <f t="shared" si="123"/>
        <v>0</v>
      </c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>
        <f t="shared" si="121"/>
        <v>0</v>
      </c>
      <c r="U450" s="30"/>
      <c r="V450" s="30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>
      <c r="A451" s="27" t="s">
        <v>344</v>
      </c>
      <c r="B451" s="6" t="s">
        <v>818</v>
      </c>
      <c r="C451" s="30">
        <f t="shared" si="122"/>
        <v>0</v>
      </c>
      <c r="D451" s="30">
        <f t="shared" si="123"/>
        <v>0</v>
      </c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>
        <f t="shared" si="121"/>
        <v>0</v>
      </c>
      <c r="U451" s="30"/>
      <c r="V451" s="30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>
      <c r="A452" s="27" t="s">
        <v>346</v>
      </c>
      <c r="B452" s="6" t="s">
        <v>819</v>
      </c>
      <c r="C452" s="30">
        <f t="shared" si="122"/>
        <v>0</v>
      </c>
      <c r="D452" s="30">
        <f t="shared" si="123"/>
        <v>0</v>
      </c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>
        <f t="shared" si="121"/>
        <v>0</v>
      </c>
      <c r="U452" s="30"/>
      <c r="V452" s="30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>
      <c r="A453" s="27" t="s">
        <v>348</v>
      </c>
      <c r="B453" s="6" t="s">
        <v>820</v>
      </c>
      <c r="C453" s="30">
        <f t="shared" si="122"/>
        <v>0</v>
      </c>
      <c r="D453" s="30">
        <f t="shared" si="123"/>
        <v>0</v>
      </c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>
        <f t="shared" si="121"/>
        <v>0</v>
      </c>
      <c r="U453" s="30"/>
      <c r="V453" s="30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>
      <c r="A454" s="27" t="s">
        <v>350</v>
      </c>
      <c r="B454" s="6" t="s">
        <v>821</v>
      </c>
      <c r="C454" s="30">
        <f t="shared" ref="C454:T454" si="124">SUM(C455:C457)</f>
        <v>0</v>
      </c>
      <c r="D454" s="30">
        <f>SUM(D455:D457)</f>
        <v>0</v>
      </c>
      <c r="E454" s="30">
        <f t="shared" si="124"/>
        <v>0</v>
      </c>
      <c r="F454" s="30">
        <f t="shared" si="124"/>
        <v>0</v>
      </c>
      <c r="G454" s="30">
        <f t="shared" si="124"/>
        <v>0</v>
      </c>
      <c r="H454" s="30">
        <f t="shared" si="124"/>
        <v>0</v>
      </c>
      <c r="I454" s="30">
        <f t="shared" si="124"/>
        <v>0</v>
      </c>
      <c r="J454" s="30">
        <f t="shared" si="124"/>
        <v>0</v>
      </c>
      <c r="K454" s="30">
        <f t="shared" si="124"/>
        <v>0</v>
      </c>
      <c r="L454" s="30">
        <f t="shared" si="124"/>
        <v>0</v>
      </c>
      <c r="M454" s="30">
        <f t="shared" si="124"/>
        <v>0</v>
      </c>
      <c r="N454" s="30">
        <f t="shared" si="124"/>
        <v>0</v>
      </c>
      <c r="O454" s="30">
        <f t="shared" si="124"/>
        <v>0</v>
      </c>
      <c r="P454" s="30">
        <f t="shared" si="124"/>
        <v>0</v>
      </c>
      <c r="Q454" s="30">
        <f>SUM(Q455:Q457)</f>
        <v>0</v>
      </c>
      <c r="R454" s="30">
        <f>SUM(R455:R457)</f>
        <v>0</v>
      </c>
      <c r="S454" s="30">
        <f>SUM(S455:S457)</f>
        <v>0</v>
      </c>
      <c r="T454" s="30">
        <f t="shared" si="124"/>
        <v>0</v>
      </c>
      <c r="U454" s="30"/>
      <c r="V454" s="30">
        <f>SUM(V455:V457)</f>
        <v>0</v>
      </c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>
      <c r="A455" s="27" t="s">
        <v>352</v>
      </c>
      <c r="B455" s="6" t="s">
        <v>822</v>
      </c>
      <c r="C455" s="30">
        <f>SUM(E455:T455)</f>
        <v>0</v>
      </c>
      <c r="D455" s="30">
        <f>SUM(H455:W455)</f>
        <v>0</v>
      </c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>
        <f>SUM(U455:V455)</f>
        <v>0</v>
      </c>
      <c r="U455" s="30"/>
      <c r="V455" s="30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>
      <c r="A456" s="27" t="s">
        <v>354</v>
      </c>
      <c r="B456" s="6" t="s">
        <v>823</v>
      </c>
      <c r="C456" s="30">
        <f>SUM(E456:T456)</f>
        <v>0</v>
      </c>
      <c r="D456" s="30">
        <f>SUM(H456:W456)</f>
        <v>0</v>
      </c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>
        <f>SUM(U456:V456)</f>
        <v>0</v>
      </c>
      <c r="U456" s="30"/>
      <c r="V456" s="30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>
      <c r="A457" s="27" t="s">
        <v>356</v>
      </c>
      <c r="B457" s="6" t="s">
        <v>824</v>
      </c>
      <c r="C457" s="30">
        <f>SUM(E457:T457)</f>
        <v>0</v>
      </c>
      <c r="D457" s="30">
        <f>SUM(H457:W457)</f>
        <v>0</v>
      </c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>
        <f>SUM(U457:V457)</f>
        <v>0</v>
      </c>
      <c r="U457" s="30"/>
      <c r="V457" s="30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>
      <c r="A458" s="27" t="s">
        <v>358</v>
      </c>
      <c r="B458" s="6" t="s">
        <v>825</v>
      </c>
      <c r="C458" s="30">
        <f>SUM(E458:T458)</f>
        <v>0</v>
      </c>
      <c r="D458" s="30">
        <f>SUM(H458:W458)</f>
        <v>0</v>
      </c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>
        <f>SUM(U458:V458)</f>
        <v>0</v>
      </c>
      <c r="U458" s="30"/>
      <c r="V458" s="30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15.75" customHeight="1">
      <c r="A459" s="27" t="s">
        <v>360</v>
      </c>
      <c r="B459" s="6" t="s">
        <v>826</v>
      </c>
      <c r="C459" s="30">
        <f>SUM(C460:C463)</f>
        <v>3400</v>
      </c>
      <c r="D459" s="30">
        <f>SUM(D460:D463)</f>
        <v>3886</v>
      </c>
      <c r="E459" s="30">
        <f t="shared" ref="E459:N459" si="125">SUM(E460:E463)</f>
        <v>0</v>
      </c>
      <c r="F459" s="30">
        <f t="shared" si="125"/>
        <v>0</v>
      </c>
      <c r="G459" s="30">
        <f t="shared" si="125"/>
        <v>0</v>
      </c>
      <c r="H459" s="30">
        <f t="shared" si="125"/>
        <v>0</v>
      </c>
      <c r="I459" s="30">
        <f t="shared" si="125"/>
        <v>0</v>
      </c>
      <c r="J459" s="30">
        <f t="shared" si="125"/>
        <v>0</v>
      </c>
      <c r="K459" s="30">
        <f t="shared" si="125"/>
        <v>0</v>
      </c>
      <c r="L459" s="30">
        <f t="shared" si="125"/>
        <v>0</v>
      </c>
      <c r="M459" s="30">
        <f t="shared" si="125"/>
        <v>0</v>
      </c>
      <c r="N459" s="30">
        <f t="shared" si="125"/>
        <v>0</v>
      </c>
      <c r="O459" s="30"/>
      <c r="P459" s="30"/>
      <c r="Q459" s="30"/>
      <c r="R459" s="30"/>
      <c r="S459" s="30"/>
      <c r="T459" s="30"/>
      <c r="U459" s="30"/>
      <c r="V459" s="30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>
      <c r="A460" s="27" t="s">
        <v>366</v>
      </c>
      <c r="B460" s="6" t="s">
        <v>827</v>
      </c>
      <c r="C460" s="30">
        <f>SUM(E460:T460)</f>
        <v>0</v>
      </c>
      <c r="D460" s="30">
        <f>SUM(H460:W460)</f>
        <v>0</v>
      </c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>
        <f>SUM(U460:V460)</f>
        <v>0</v>
      </c>
      <c r="U460" s="30"/>
      <c r="V460" s="30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>
      <c r="A461" s="27" t="s">
        <v>368</v>
      </c>
      <c r="B461" s="6" t="s">
        <v>828</v>
      </c>
      <c r="C461" s="30">
        <v>3400</v>
      </c>
      <c r="D461" s="30">
        <v>3886</v>
      </c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>
      <c r="A462" s="27" t="s">
        <v>370</v>
      </c>
      <c r="B462" s="6" t="s">
        <v>829</v>
      </c>
      <c r="C462" s="30">
        <f>SUM(E462:T462)</f>
        <v>0</v>
      </c>
      <c r="D462" s="30">
        <f>SUM(H462:W462)</f>
        <v>0</v>
      </c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>
        <f>SUM(U462:V462)</f>
        <v>0</v>
      </c>
      <c r="U462" s="30"/>
      <c r="V462" s="30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>
      <c r="A463" s="27" t="s">
        <v>372</v>
      </c>
      <c r="B463" s="6" t="s">
        <v>830</v>
      </c>
      <c r="C463" s="30">
        <f>SUM(E463:T463)</f>
        <v>0</v>
      </c>
      <c r="D463" s="30">
        <f>SUM(H463:W463)</f>
        <v>0</v>
      </c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>
        <f>SUM(U463:V463)</f>
        <v>0</v>
      </c>
      <c r="U463" s="30"/>
      <c r="V463" s="30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15.75" customHeight="1">
      <c r="A464" s="27" t="s">
        <v>374</v>
      </c>
      <c r="B464" s="6" t="s">
        <v>831</v>
      </c>
      <c r="C464" s="30">
        <f>SUM(C465:C480)</f>
        <v>100</v>
      </c>
      <c r="D464" s="30">
        <f>SUM(D465:D480)</f>
        <v>100</v>
      </c>
      <c r="E464" s="30">
        <f t="shared" ref="E464:N464" si="126">SUM(E465:E480)</f>
        <v>0</v>
      </c>
      <c r="F464" s="30">
        <f t="shared" si="126"/>
        <v>0</v>
      </c>
      <c r="G464" s="30">
        <f t="shared" si="126"/>
        <v>0</v>
      </c>
      <c r="H464" s="30">
        <f t="shared" si="126"/>
        <v>0</v>
      </c>
      <c r="I464" s="30">
        <f t="shared" si="126"/>
        <v>0</v>
      </c>
      <c r="J464" s="30">
        <f t="shared" si="126"/>
        <v>0</v>
      </c>
      <c r="K464" s="30">
        <f t="shared" si="126"/>
        <v>0</v>
      </c>
      <c r="L464" s="30">
        <f t="shared" si="126"/>
        <v>0</v>
      </c>
      <c r="M464" s="30">
        <f t="shared" si="126"/>
        <v>0</v>
      </c>
      <c r="N464" s="30">
        <f t="shared" si="126"/>
        <v>0</v>
      </c>
      <c r="O464" s="30"/>
      <c r="P464" s="30"/>
      <c r="Q464" s="30"/>
      <c r="R464" s="30"/>
      <c r="S464" s="30"/>
      <c r="T464" s="30"/>
      <c r="U464" s="30"/>
      <c r="V464" s="30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>
      <c r="A465" s="27" t="s">
        <v>376</v>
      </c>
      <c r="B465" s="6" t="s">
        <v>832</v>
      </c>
      <c r="C465" s="30">
        <f t="shared" ref="C465:C471" si="127">SUM(E465:T465)</f>
        <v>0</v>
      </c>
      <c r="D465" s="30">
        <f t="shared" ref="D465:D471" si="128">SUM(H465:W465)</f>
        <v>0</v>
      </c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>
        <f t="shared" ref="T465:T480" si="129">SUM(U465:V465)</f>
        <v>0</v>
      </c>
      <c r="U465" s="30"/>
      <c r="V465" s="30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>
      <c r="A466" s="27" t="s">
        <v>378</v>
      </c>
      <c r="B466" s="6" t="s">
        <v>833</v>
      </c>
      <c r="C466" s="30">
        <f t="shared" si="127"/>
        <v>0</v>
      </c>
      <c r="D466" s="30">
        <f t="shared" si="128"/>
        <v>0</v>
      </c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>
        <f t="shared" si="129"/>
        <v>0</v>
      </c>
      <c r="U466" s="30"/>
      <c r="V466" s="30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25.5">
      <c r="A467" s="27" t="s">
        <v>380</v>
      </c>
      <c r="B467" s="6" t="s">
        <v>834</v>
      </c>
      <c r="C467" s="30">
        <f t="shared" si="127"/>
        <v>0</v>
      </c>
      <c r="D467" s="30">
        <f t="shared" si="128"/>
        <v>0</v>
      </c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>
        <f t="shared" si="129"/>
        <v>0</v>
      </c>
      <c r="U467" s="30"/>
      <c r="V467" s="30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>
      <c r="A468" s="27" t="s">
        <v>382</v>
      </c>
      <c r="B468" s="6" t="s">
        <v>835</v>
      </c>
      <c r="C468" s="30">
        <f t="shared" si="127"/>
        <v>0</v>
      </c>
      <c r="D468" s="30">
        <f t="shared" si="128"/>
        <v>0</v>
      </c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>
        <f t="shared" si="129"/>
        <v>0</v>
      </c>
      <c r="U468" s="30"/>
      <c r="V468" s="30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>
      <c r="A469" s="27" t="s">
        <v>384</v>
      </c>
      <c r="B469" s="6" t="s">
        <v>836</v>
      </c>
      <c r="C469" s="30">
        <f t="shared" si="127"/>
        <v>0</v>
      </c>
      <c r="D469" s="30">
        <f t="shared" si="128"/>
        <v>0</v>
      </c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>
        <f t="shared" si="129"/>
        <v>0</v>
      </c>
      <c r="U469" s="30"/>
      <c r="V469" s="30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>
      <c r="A470" s="27" t="s">
        <v>386</v>
      </c>
      <c r="B470" s="6" t="s">
        <v>837</v>
      </c>
      <c r="C470" s="30">
        <f t="shared" si="127"/>
        <v>0</v>
      </c>
      <c r="D470" s="30">
        <f t="shared" si="128"/>
        <v>0</v>
      </c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>
        <f t="shared" si="129"/>
        <v>0</v>
      </c>
      <c r="U470" s="30"/>
      <c r="V470" s="30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>
      <c r="A471" s="27" t="s">
        <v>388</v>
      </c>
      <c r="B471" s="6" t="s">
        <v>838</v>
      </c>
      <c r="C471" s="30">
        <f t="shared" si="127"/>
        <v>0</v>
      </c>
      <c r="D471" s="30">
        <f t="shared" si="128"/>
        <v>0</v>
      </c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>
        <f t="shared" si="129"/>
        <v>0</v>
      </c>
      <c r="U471" s="30"/>
      <c r="V471" s="30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>
      <c r="A472" s="27" t="s">
        <v>390</v>
      </c>
      <c r="B472" s="6" t="s">
        <v>839</v>
      </c>
      <c r="C472" s="30">
        <v>100</v>
      </c>
      <c r="D472" s="30">
        <v>100</v>
      </c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>
      <c r="A473" s="27" t="s">
        <v>392</v>
      </c>
      <c r="B473" s="6" t="s">
        <v>840</v>
      </c>
      <c r="C473" s="30">
        <v>0</v>
      </c>
      <c r="D473" s="30">
        <v>0</v>
      </c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>
      <c r="A474" s="27" t="s">
        <v>394</v>
      </c>
      <c r="B474" s="6" t="s">
        <v>841</v>
      </c>
      <c r="C474" s="30">
        <v>0</v>
      </c>
      <c r="D474" s="30">
        <f t="shared" ref="D474:D480" si="130">SUM(H474:W474)</f>
        <v>0</v>
      </c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>
        <f t="shared" si="129"/>
        <v>0</v>
      </c>
      <c r="U474" s="30"/>
      <c r="V474" s="30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>
      <c r="A475" s="27" t="s">
        <v>396</v>
      </c>
      <c r="B475" s="6" t="s">
        <v>842</v>
      </c>
      <c r="C475" s="30">
        <f t="shared" ref="C475:C480" si="131">SUM(E475:T475)</f>
        <v>0</v>
      </c>
      <c r="D475" s="30">
        <f t="shared" si="130"/>
        <v>0</v>
      </c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>
        <f t="shared" si="129"/>
        <v>0</v>
      </c>
      <c r="U475" s="30"/>
      <c r="V475" s="30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>
      <c r="A476" s="27" t="s">
        <v>398</v>
      </c>
      <c r="B476" s="6" t="s">
        <v>843</v>
      </c>
      <c r="C476" s="30">
        <f t="shared" si="131"/>
        <v>0</v>
      </c>
      <c r="D476" s="30">
        <f t="shared" si="130"/>
        <v>0</v>
      </c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>
        <f t="shared" si="129"/>
        <v>0</v>
      </c>
      <c r="U476" s="30"/>
      <c r="V476" s="30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>
      <c r="A477" s="27" t="s">
        <v>400</v>
      </c>
      <c r="B477" s="6" t="s">
        <v>844</v>
      </c>
      <c r="C477" s="30">
        <f t="shared" si="131"/>
        <v>0</v>
      </c>
      <c r="D477" s="30">
        <f t="shared" si="130"/>
        <v>0</v>
      </c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>
        <f t="shared" si="129"/>
        <v>0</v>
      </c>
      <c r="U477" s="30"/>
      <c r="V477" s="30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>
      <c r="A478" s="27" t="s">
        <v>402</v>
      </c>
      <c r="B478" s="6" t="s">
        <v>845</v>
      </c>
      <c r="C478" s="30">
        <f t="shared" si="131"/>
        <v>0</v>
      </c>
      <c r="D478" s="30">
        <f t="shared" si="130"/>
        <v>0</v>
      </c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>
        <f t="shared" si="129"/>
        <v>0</v>
      </c>
      <c r="U478" s="30"/>
      <c r="V478" s="30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>
      <c r="A479" s="27" t="s">
        <v>404</v>
      </c>
      <c r="B479" s="6" t="s">
        <v>846</v>
      </c>
      <c r="C479" s="30">
        <f t="shared" si="131"/>
        <v>0</v>
      </c>
      <c r="D479" s="30">
        <f t="shared" si="130"/>
        <v>0</v>
      </c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>
        <f t="shared" si="129"/>
        <v>0</v>
      </c>
      <c r="U479" s="30"/>
      <c r="V479" s="30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>
      <c r="A480" s="27" t="s">
        <v>406</v>
      </c>
      <c r="B480" s="6" t="s">
        <v>847</v>
      </c>
      <c r="C480" s="30">
        <f t="shared" si="131"/>
        <v>0</v>
      </c>
      <c r="D480" s="30">
        <f t="shared" si="130"/>
        <v>0</v>
      </c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>
        <f t="shared" si="129"/>
        <v>0</v>
      </c>
      <c r="U480" s="30"/>
      <c r="V480" s="30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15.75" customHeight="1">
      <c r="A481" s="7" t="s">
        <v>408</v>
      </c>
      <c r="B481" s="9" t="s">
        <v>848</v>
      </c>
      <c r="C481" s="31">
        <f>+C433+C454+C458+C459+C464</f>
        <v>17500</v>
      </c>
      <c r="D481" s="31">
        <f>+D433+D454+D458+D459+D464</f>
        <v>22445</v>
      </c>
      <c r="E481" s="31">
        <f t="shared" ref="E481:N481" si="132">+E433+E454+E458+E459+E464</f>
        <v>0</v>
      </c>
      <c r="F481" s="31">
        <f t="shared" si="132"/>
        <v>0</v>
      </c>
      <c r="G481" s="31">
        <f t="shared" si="132"/>
        <v>0</v>
      </c>
      <c r="H481" s="31">
        <f t="shared" si="132"/>
        <v>0</v>
      </c>
      <c r="I481" s="31">
        <f t="shared" si="132"/>
        <v>0</v>
      </c>
      <c r="J481" s="31">
        <f t="shared" si="132"/>
        <v>0</v>
      </c>
      <c r="K481" s="31">
        <f t="shared" si="132"/>
        <v>0</v>
      </c>
      <c r="L481" s="31">
        <f t="shared" si="132"/>
        <v>0</v>
      </c>
      <c r="M481" s="31">
        <f t="shared" si="132"/>
        <v>0</v>
      </c>
      <c r="N481" s="31">
        <f t="shared" si="132"/>
        <v>0</v>
      </c>
      <c r="O481" s="31"/>
      <c r="P481" s="31"/>
      <c r="Q481" s="31"/>
      <c r="R481" s="31"/>
      <c r="S481" s="31"/>
      <c r="T481" s="31"/>
      <c r="U481" s="31"/>
      <c r="V481" s="3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s="4" customFormat="1" ht="15.75" customHeight="1">
      <c r="A482" s="7" t="s">
        <v>410</v>
      </c>
      <c r="B482" s="9" t="s">
        <v>849</v>
      </c>
      <c r="C482" s="31">
        <f>SUM(C483:C494)</f>
        <v>0</v>
      </c>
      <c r="D482" s="31">
        <f>SUM(D483:D494)</f>
        <v>140</v>
      </c>
      <c r="E482" s="31">
        <f t="shared" ref="E482:N482" si="133">SUM(E483:E494)</f>
        <v>0</v>
      </c>
      <c r="F482" s="31">
        <f t="shared" si="133"/>
        <v>0</v>
      </c>
      <c r="G482" s="31">
        <f t="shared" si="133"/>
        <v>0</v>
      </c>
      <c r="H482" s="31">
        <f t="shared" si="133"/>
        <v>0</v>
      </c>
      <c r="I482" s="31">
        <f t="shared" si="133"/>
        <v>0</v>
      </c>
      <c r="J482" s="31">
        <f t="shared" si="133"/>
        <v>0</v>
      </c>
      <c r="K482" s="31">
        <f t="shared" si="133"/>
        <v>0</v>
      </c>
      <c r="L482" s="31">
        <f t="shared" si="133"/>
        <v>0</v>
      </c>
      <c r="M482" s="31">
        <f t="shared" si="133"/>
        <v>0</v>
      </c>
      <c r="N482" s="31">
        <f t="shared" si="133"/>
        <v>0</v>
      </c>
      <c r="O482" s="31"/>
      <c r="P482" s="31"/>
      <c r="Q482" s="31"/>
      <c r="R482" s="31"/>
      <c r="S482" s="31"/>
      <c r="T482" s="31"/>
      <c r="U482" s="31"/>
      <c r="V482" s="31"/>
    </row>
    <row r="483" spans="1:43">
      <c r="A483" s="27" t="s">
        <v>412</v>
      </c>
      <c r="B483" s="6" t="s">
        <v>850</v>
      </c>
      <c r="C483" s="30">
        <f t="shared" ref="C483:C493" si="134">SUM(E483:T483)</f>
        <v>0</v>
      </c>
      <c r="D483" s="30">
        <f t="shared" ref="D483:D493" si="135">SUM(H483:W483)</f>
        <v>0</v>
      </c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>
        <f>SUM(U483:V483)</f>
        <v>0</v>
      </c>
      <c r="U483" s="30"/>
      <c r="V483" s="30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>
      <c r="A484" s="27" t="s">
        <v>414</v>
      </c>
      <c r="B484" s="6" t="s">
        <v>851</v>
      </c>
      <c r="C484" s="30">
        <f t="shared" si="134"/>
        <v>0</v>
      </c>
      <c r="D484" s="30">
        <f t="shared" si="135"/>
        <v>0</v>
      </c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>
        <f>SUM(U484:V484)</f>
        <v>0</v>
      </c>
      <c r="U484" s="30"/>
      <c r="V484" s="30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>
      <c r="A485" s="27" t="s">
        <v>425</v>
      </c>
      <c r="B485" s="6" t="s">
        <v>852</v>
      </c>
      <c r="C485" s="30">
        <f t="shared" si="134"/>
        <v>0</v>
      </c>
      <c r="D485" s="30">
        <f t="shared" si="135"/>
        <v>0</v>
      </c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>
      <c r="A486" s="27" t="s">
        <v>426</v>
      </c>
      <c r="B486" s="6" t="s">
        <v>853</v>
      </c>
      <c r="C486" s="30">
        <f t="shared" si="134"/>
        <v>0</v>
      </c>
      <c r="D486" s="30">
        <f t="shared" si="135"/>
        <v>0</v>
      </c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>
        <f t="shared" ref="T486:T493" si="136">SUM(U486:V486)</f>
        <v>0</v>
      </c>
      <c r="U486" s="30"/>
      <c r="V486" s="30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>
      <c r="A487" s="27" t="s">
        <v>428</v>
      </c>
      <c r="B487" s="6" t="s">
        <v>854</v>
      </c>
      <c r="C487" s="30">
        <f t="shared" si="134"/>
        <v>0</v>
      </c>
      <c r="D487" s="30">
        <f t="shared" si="135"/>
        <v>0</v>
      </c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>
        <f t="shared" si="136"/>
        <v>0</v>
      </c>
      <c r="U487" s="30"/>
      <c r="V487" s="30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25.5">
      <c r="A488" s="27" t="s">
        <v>430</v>
      </c>
      <c r="B488" s="6" t="s">
        <v>855</v>
      </c>
      <c r="C488" s="30">
        <f t="shared" si="134"/>
        <v>0</v>
      </c>
      <c r="D488" s="30">
        <f t="shared" si="135"/>
        <v>0</v>
      </c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>
        <f t="shared" si="136"/>
        <v>0</v>
      </c>
      <c r="U488" s="30"/>
      <c r="V488" s="30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>
      <c r="A489" s="27" t="s">
        <v>432</v>
      </c>
      <c r="B489" s="6" t="s">
        <v>856</v>
      </c>
      <c r="C489" s="30">
        <f t="shared" si="134"/>
        <v>0</v>
      </c>
      <c r="D489" s="30">
        <f t="shared" si="135"/>
        <v>0</v>
      </c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>
        <f t="shared" si="136"/>
        <v>0</v>
      </c>
      <c r="U489" s="30"/>
      <c r="V489" s="30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>
      <c r="A490" s="27" t="s">
        <v>434</v>
      </c>
      <c r="B490" s="6" t="s">
        <v>857</v>
      </c>
      <c r="C490" s="30">
        <f t="shared" si="134"/>
        <v>0</v>
      </c>
      <c r="D490" s="30">
        <f t="shared" si="135"/>
        <v>0</v>
      </c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>
        <f t="shared" si="136"/>
        <v>0</v>
      </c>
      <c r="U490" s="30"/>
      <c r="V490" s="30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>
      <c r="A491" s="27" t="s">
        <v>436</v>
      </c>
      <c r="B491" s="6" t="s">
        <v>858</v>
      </c>
      <c r="C491" s="30">
        <f t="shared" si="134"/>
        <v>0</v>
      </c>
      <c r="D491" s="30">
        <f t="shared" si="135"/>
        <v>0</v>
      </c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>
        <f t="shared" si="136"/>
        <v>0</v>
      </c>
      <c r="U491" s="30"/>
      <c r="V491" s="30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>
      <c r="A492" s="27" t="s">
        <v>438</v>
      </c>
      <c r="B492" s="6" t="s">
        <v>859</v>
      </c>
      <c r="C492" s="30">
        <f t="shared" si="134"/>
        <v>0</v>
      </c>
      <c r="D492" s="30">
        <f t="shared" si="135"/>
        <v>0</v>
      </c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>
        <f t="shared" si="136"/>
        <v>0</v>
      </c>
      <c r="U492" s="30"/>
      <c r="V492" s="30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25.5">
      <c r="A493" s="27" t="s">
        <v>440</v>
      </c>
      <c r="B493" s="6" t="s">
        <v>860</v>
      </c>
      <c r="C493" s="30">
        <f t="shared" si="134"/>
        <v>0</v>
      </c>
      <c r="D493" s="30">
        <f t="shared" si="135"/>
        <v>0</v>
      </c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>
        <f t="shared" si="136"/>
        <v>0</v>
      </c>
      <c r="U493" s="30"/>
      <c r="V493" s="30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>
      <c r="A494" s="27" t="s">
        <v>442</v>
      </c>
      <c r="B494" s="6" t="s">
        <v>861</v>
      </c>
      <c r="C494" s="30">
        <v>0</v>
      </c>
      <c r="D494" s="30">
        <v>140</v>
      </c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s="22" customFormat="1" ht="22.5" customHeight="1">
      <c r="A495" s="20" t="s">
        <v>444</v>
      </c>
      <c r="B495" s="21" t="s">
        <v>862</v>
      </c>
      <c r="C495" s="36">
        <f>+C409+C410+C420+C425+C481+C482</f>
        <v>32100</v>
      </c>
      <c r="D495" s="36">
        <f>+D409+D410+D420+D425+D481+D482</f>
        <v>37725</v>
      </c>
      <c r="E495" s="36">
        <f t="shared" ref="E495:P495" si="137">+E409+E410+E420+E425+E481+E482</f>
        <v>0</v>
      </c>
      <c r="F495" s="36">
        <f t="shared" si="137"/>
        <v>0</v>
      </c>
      <c r="G495" s="36">
        <f t="shared" si="137"/>
        <v>0</v>
      </c>
      <c r="H495" s="36">
        <f t="shared" si="137"/>
        <v>0</v>
      </c>
      <c r="I495" s="36">
        <f t="shared" si="137"/>
        <v>0</v>
      </c>
      <c r="J495" s="36">
        <f t="shared" si="137"/>
        <v>0</v>
      </c>
      <c r="K495" s="36">
        <f t="shared" si="137"/>
        <v>0</v>
      </c>
      <c r="L495" s="36">
        <f t="shared" si="137"/>
        <v>0</v>
      </c>
      <c r="M495" s="36">
        <f t="shared" si="137"/>
        <v>0</v>
      </c>
      <c r="N495" s="36">
        <f t="shared" si="137"/>
        <v>0</v>
      </c>
      <c r="O495" s="36">
        <f t="shared" si="137"/>
        <v>0</v>
      </c>
      <c r="P495" s="36">
        <f t="shared" si="137"/>
        <v>0</v>
      </c>
      <c r="Q495" s="36"/>
      <c r="R495" s="36"/>
      <c r="S495" s="36"/>
      <c r="T495" s="36"/>
      <c r="U495" s="36"/>
      <c r="V495" s="36"/>
    </row>
    <row r="496" spans="1:43" outlineLevel="1">
      <c r="A496" s="27" t="s">
        <v>446</v>
      </c>
      <c r="B496" s="6" t="s">
        <v>863</v>
      </c>
      <c r="C496" s="30">
        <f>SUM(E496:T496)</f>
        <v>0</v>
      </c>
      <c r="D496" s="30">
        <f>SUM(H496:W496)</f>
        <v>0</v>
      </c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</row>
    <row r="497" spans="1:43" outlineLevel="1">
      <c r="A497" s="27" t="s">
        <v>448</v>
      </c>
      <c r="B497" s="6" t="s">
        <v>864</v>
      </c>
      <c r="C497" s="30">
        <v>1000</v>
      </c>
      <c r="D497" s="30">
        <v>2380</v>
      </c>
      <c r="E497" s="30"/>
      <c r="F497" s="30">
        <v>14621</v>
      </c>
      <c r="G497" s="30">
        <v>45234</v>
      </c>
      <c r="H497" s="30">
        <v>3515</v>
      </c>
      <c r="I497" s="30"/>
      <c r="J497" s="30">
        <v>20</v>
      </c>
      <c r="K497" s="30"/>
      <c r="L497" s="30">
        <v>1475</v>
      </c>
      <c r="M497" s="30"/>
      <c r="N497" s="30"/>
      <c r="O497" s="30"/>
      <c r="P497" s="30"/>
      <c r="Q497" s="30"/>
      <c r="R497" s="30"/>
      <c r="S497" s="30"/>
      <c r="T497" s="30"/>
      <c r="U497" s="30"/>
      <c r="V497" s="30"/>
    </row>
    <row r="498" spans="1:43" outlineLevel="1">
      <c r="A498" s="27" t="s">
        <v>450</v>
      </c>
      <c r="B498" s="6" t="s">
        <v>865</v>
      </c>
      <c r="C498" s="30">
        <v>1000</v>
      </c>
      <c r="D498" s="30">
        <v>2380</v>
      </c>
      <c r="E498" s="30"/>
      <c r="F498" s="30"/>
      <c r="G498" s="30">
        <v>7874</v>
      </c>
      <c r="H498" s="30">
        <v>2247</v>
      </c>
      <c r="I498" s="30"/>
      <c r="J498" s="30">
        <v>20</v>
      </c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</row>
    <row r="499" spans="1:43" outlineLevel="1">
      <c r="A499" s="27" t="s">
        <v>452</v>
      </c>
      <c r="B499" s="6" t="s">
        <v>866</v>
      </c>
      <c r="C499" s="30">
        <f>SUM(E499:T499)</f>
        <v>0</v>
      </c>
      <c r="D499" s="30">
        <f>SUM(H499:W499)</f>
        <v>0</v>
      </c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outlineLevel="1">
      <c r="A500" s="27" t="s">
        <v>454</v>
      </c>
      <c r="B500" s="6" t="s">
        <v>867</v>
      </c>
      <c r="C500" s="30">
        <v>2000</v>
      </c>
      <c r="D500" s="30">
        <v>2040</v>
      </c>
      <c r="E500" s="30">
        <v>831</v>
      </c>
      <c r="F500" s="30"/>
      <c r="G500" s="30">
        <v>2600</v>
      </c>
      <c r="H500" s="30">
        <v>223</v>
      </c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</row>
    <row r="501" spans="1:43" outlineLevel="1">
      <c r="A501" s="27" t="s">
        <v>456</v>
      </c>
      <c r="B501" s="6" t="s">
        <v>868</v>
      </c>
      <c r="C501" s="30">
        <f>SUM(E501:T501)</f>
        <v>0</v>
      </c>
      <c r="D501" s="30">
        <f>SUM(H501:W501)</f>
        <v>0</v>
      </c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>
        <f>SUM(U501:V501)</f>
        <v>0</v>
      </c>
      <c r="U501" s="30"/>
      <c r="V501" s="30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outlineLevel="1">
      <c r="A502" s="27" t="s">
        <v>457</v>
      </c>
      <c r="B502" s="6" t="s">
        <v>869</v>
      </c>
      <c r="C502" s="30">
        <f>SUM(C503:C508)</f>
        <v>3000</v>
      </c>
      <c r="D502" s="30">
        <f>SUM(D503:D508)</f>
        <v>200</v>
      </c>
      <c r="E502" s="30">
        <f t="shared" ref="E502:P502" si="138">SUM(E503:E508)</f>
        <v>38197</v>
      </c>
      <c r="F502" s="30">
        <f t="shared" si="138"/>
        <v>0</v>
      </c>
      <c r="G502" s="30">
        <f t="shared" si="138"/>
        <v>0</v>
      </c>
      <c r="H502" s="30">
        <f t="shared" si="138"/>
        <v>0</v>
      </c>
      <c r="I502" s="30">
        <f t="shared" si="138"/>
        <v>0</v>
      </c>
      <c r="J502" s="30">
        <f t="shared" si="138"/>
        <v>0</v>
      </c>
      <c r="K502" s="30">
        <f t="shared" si="138"/>
        <v>0</v>
      </c>
      <c r="L502" s="30">
        <f t="shared" si="138"/>
        <v>0</v>
      </c>
      <c r="M502" s="30">
        <f t="shared" si="138"/>
        <v>0</v>
      </c>
      <c r="N502" s="30">
        <f t="shared" si="138"/>
        <v>0</v>
      </c>
      <c r="O502" s="30">
        <f t="shared" si="138"/>
        <v>0</v>
      </c>
      <c r="P502" s="30">
        <f t="shared" si="138"/>
        <v>0</v>
      </c>
      <c r="Q502" s="30"/>
      <c r="R502" s="30"/>
      <c r="S502" s="30"/>
      <c r="T502" s="30"/>
      <c r="U502" s="30"/>
      <c r="V502" s="30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outlineLevel="1">
      <c r="A503" s="27" t="s">
        <v>459</v>
      </c>
      <c r="B503" s="6" t="s">
        <v>870</v>
      </c>
      <c r="C503" s="30">
        <f>SUM(E503:T503)</f>
        <v>0</v>
      </c>
      <c r="D503" s="30">
        <f>SUM(H503:W503)</f>
        <v>0</v>
      </c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>
        <f>SUM(U503:V503)</f>
        <v>0</v>
      </c>
      <c r="U503" s="30"/>
      <c r="V503" s="30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outlineLevel="1">
      <c r="A504" s="27" t="s">
        <v>461</v>
      </c>
      <c r="B504" s="6" t="s">
        <v>984</v>
      </c>
      <c r="C504" s="30">
        <v>3000</v>
      </c>
      <c r="D504" s="30">
        <v>200</v>
      </c>
      <c r="E504" s="30">
        <v>38197</v>
      </c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outlineLevel="1">
      <c r="A505" s="27" t="s">
        <v>463</v>
      </c>
      <c r="B505" s="6" t="s">
        <v>872</v>
      </c>
      <c r="C505" s="30">
        <f>SUM(E505:T505)</f>
        <v>0</v>
      </c>
      <c r="D505" s="30">
        <f>SUM(H505:W505)</f>
        <v>0</v>
      </c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>
        <f>SUM(U505:V505)</f>
        <v>0</v>
      </c>
      <c r="U505" s="30"/>
      <c r="V505" s="30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outlineLevel="1">
      <c r="A506" s="27" t="s">
        <v>465</v>
      </c>
      <c r="B506" s="6" t="s">
        <v>879</v>
      </c>
      <c r="C506" s="30">
        <f>SUM(E506:T506)</f>
        <v>0</v>
      </c>
      <c r="D506" s="30">
        <f>SUM(H506:W506)</f>
        <v>0</v>
      </c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>
        <f>SUM(U506:V506)</f>
        <v>0</v>
      </c>
      <c r="U506" s="30"/>
      <c r="V506" s="30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outlineLevel="1">
      <c r="A507" s="27" t="s">
        <v>467</v>
      </c>
      <c r="B507" s="6" t="s">
        <v>880</v>
      </c>
      <c r="C507" s="30">
        <v>0</v>
      </c>
      <c r="D507" s="30">
        <v>0</v>
      </c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>
        <f>SUM(U507:V507)</f>
        <v>0</v>
      </c>
      <c r="U507" s="30"/>
      <c r="V507" s="30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outlineLevel="1">
      <c r="A508" s="27" t="s">
        <v>469</v>
      </c>
      <c r="B508" s="6" t="s">
        <v>881</v>
      </c>
      <c r="C508" s="30">
        <f>SUM(E508:T508)</f>
        <v>0</v>
      </c>
      <c r="D508" s="30">
        <f>SUM(H508:W508)</f>
        <v>0</v>
      </c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>
        <f>SUM(U508:V508)</f>
        <v>0</v>
      </c>
      <c r="U508" s="30"/>
      <c r="V508" s="30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outlineLevel="1">
      <c r="A509" s="27" t="s">
        <v>471</v>
      </c>
      <c r="B509" s="6" t="s">
        <v>882</v>
      </c>
      <c r="C509" s="30">
        <v>385</v>
      </c>
      <c r="D509" s="30">
        <v>385</v>
      </c>
      <c r="E509" s="30"/>
      <c r="F509" s="30"/>
      <c r="G509" s="30">
        <v>21412</v>
      </c>
      <c r="H509" s="30">
        <f>6787+230</f>
        <v>7017</v>
      </c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outlineLevel="1">
      <c r="A510" s="27" t="s">
        <v>473</v>
      </c>
      <c r="B510" s="6" t="s">
        <v>883</v>
      </c>
      <c r="C510" s="30">
        <v>105</v>
      </c>
      <c r="D510" s="30">
        <v>105</v>
      </c>
      <c r="E510" s="30">
        <v>10537</v>
      </c>
      <c r="F510" s="30"/>
      <c r="G510" s="30"/>
      <c r="H510" s="30"/>
      <c r="I510" s="30"/>
      <c r="J510" s="30"/>
      <c r="K510" s="30"/>
      <c r="L510" s="30">
        <v>398</v>
      </c>
      <c r="M510" s="30"/>
      <c r="N510" s="30"/>
      <c r="O510" s="30"/>
      <c r="P510" s="30"/>
      <c r="Q510" s="30"/>
      <c r="R510" s="30"/>
      <c r="S510" s="30"/>
      <c r="T510" s="30"/>
      <c r="U510" s="30"/>
      <c r="V510" s="30"/>
    </row>
    <row r="511" spans="1:43" outlineLevel="1">
      <c r="A511" s="27" t="s">
        <v>475</v>
      </c>
      <c r="B511" s="6" t="s">
        <v>884</v>
      </c>
      <c r="C511" s="30">
        <v>0</v>
      </c>
      <c r="D511" s="30">
        <v>0</v>
      </c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>
        <f>SUM(U511:V511)</f>
        <v>0</v>
      </c>
      <c r="U511" s="30"/>
      <c r="V511" s="30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outlineLevel="1">
      <c r="A512" s="27" t="s">
        <v>477</v>
      </c>
      <c r="B512" s="6" t="s">
        <v>885</v>
      </c>
      <c r="C512" s="30">
        <v>0</v>
      </c>
      <c r="D512" s="30">
        <v>5</v>
      </c>
      <c r="E512" s="30"/>
      <c r="F512" s="30">
        <v>3948</v>
      </c>
      <c r="G512" s="30">
        <v>17794</v>
      </c>
      <c r="H512" s="30">
        <f>2718+62</f>
        <v>2780</v>
      </c>
      <c r="I512" s="30"/>
      <c r="J512" s="30">
        <v>5</v>
      </c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</row>
    <row r="513" spans="1:43" outlineLevel="1">
      <c r="A513" s="27" t="s">
        <v>479</v>
      </c>
      <c r="B513" s="6" t="s">
        <v>886</v>
      </c>
      <c r="C513" s="30">
        <f t="shared" ref="C513:C524" si="139">SUM(E513:T513)</f>
        <v>0</v>
      </c>
      <c r="D513" s="30">
        <f t="shared" ref="D513:D520" si="140">SUM(H513:W513)</f>
        <v>0</v>
      </c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>
        <f t="shared" ref="T513:T520" si="141">SUM(U513:V513)</f>
        <v>0</v>
      </c>
      <c r="U513" s="30"/>
      <c r="V513" s="30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outlineLevel="1">
      <c r="A514" s="27" t="s">
        <v>481</v>
      </c>
      <c r="B514" s="6" t="s">
        <v>887</v>
      </c>
      <c r="C514" s="30">
        <f t="shared" si="139"/>
        <v>0</v>
      </c>
      <c r="D514" s="30">
        <f t="shared" si="140"/>
        <v>0</v>
      </c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>
        <f t="shared" si="141"/>
        <v>0</v>
      </c>
      <c r="U514" s="30"/>
      <c r="V514" s="30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outlineLevel="1">
      <c r="A515" s="27" t="s">
        <v>483</v>
      </c>
      <c r="B515" s="6" t="s">
        <v>888</v>
      </c>
      <c r="C515" s="30">
        <f t="shared" si="139"/>
        <v>0</v>
      </c>
      <c r="D515" s="30">
        <f t="shared" si="140"/>
        <v>0</v>
      </c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>
        <f t="shared" si="141"/>
        <v>0</v>
      </c>
      <c r="U515" s="30"/>
      <c r="V515" s="30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outlineLevel="1">
      <c r="A516" s="27" t="s">
        <v>485</v>
      </c>
      <c r="B516" s="6" t="s">
        <v>889</v>
      </c>
      <c r="C516" s="30">
        <v>0</v>
      </c>
      <c r="D516" s="30">
        <f t="shared" si="140"/>
        <v>0</v>
      </c>
      <c r="E516" s="30">
        <f t="shared" ref="E516:P516" si="142">SUM(E517:E520)</f>
        <v>0</v>
      </c>
      <c r="F516" s="30">
        <f t="shared" si="142"/>
        <v>0</v>
      </c>
      <c r="G516" s="30">
        <f t="shared" si="142"/>
        <v>0</v>
      </c>
      <c r="H516" s="30">
        <f t="shared" si="142"/>
        <v>0</v>
      </c>
      <c r="I516" s="30">
        <f t="shared" si="142"/>
        <v>0</v>
      </c>
      <c r="J516" s="30">
        <f t="shared" si="142"/>
        <v>0</v>
      </c>
      <c r="K516" s="30">
        <f t="shared" si="142"/>
        <v>0</v>
      </c>
      <c r="L516" s="30">
        <f t="shared" si="142"/>
        <v>0</v>
      </c>
      <c r="M516" s="30">
        <f t="shared" si="142"/>
        <v>0</v>
      </c>
      <c r="N516" s="30">
        <f t="shared" si="142"/>
        <v>0</v>
      </c>
      <c r="O516" s="30">
        <f t="shared" si="142"/>
        <v>0</v>
      </c>
      <c r="P516" s="30">
        <f t="shared" si="142"/>
        <v>0</v>
      </c>
      <c r="Q516" s="30"/>
      <c r="R516" s="30"/>
      <c r="S516" s="30"/>
      <c r="T516" s="30">
        <f t="shared" si="141"/>
        <v>0</v>
      </c>
      <c r="U516" s="30"/>
      <c r="V516" s="30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outlineLevel="1">
      <c r="A517" s="27" t="s">
        <v>487</v>
      </c>
      <c r="B517" s="6" t="s">
        <v>890</v>
      </c>
      <c r="C517" s="30">
        <f t="shared" si="139"/>
        <v>0</v>
      </c>
      <c r="D517" s="30">
        <f t="shared" si="140"/>
        <v>0</v>
      </c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>
        <f t="shared" si="141"/>
        <v>0</v>
      </c>
      <c r="U517" s="30"/>
      <c r="V517" s="30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outlineLevel="1">
      <c r="A518" s="27" t="s">
        <v>538</v>
      </c>
      <c r="B518" s="6" t="s">
        <v>891</v>
      </c>
      <c r="C518" s="30">
        <f t="shared" si="139"/>
        <v>0</v>
      </c>
      <c r="D518" s="30">
        <f t="shared" si="140"/>
        <v>0</v>
      </c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>
        <f t="shared" si="141"/>
        <v>0</v>
      </c>
      <c r="U518" s="30"/>
      <c r="V518" s="30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outlineLevel="1">
      <c r="A519" s="27" t="s">
        <v>540</v>
      </c>
      <c r="B519" s="6" t="s">
        <v>892</v>
      </c>
      <c r="C519" s="30">
        <f t="shared" si="139"/>
        <v>0</v>
      </c>
      <c r="D519" s="30">
        <f t="shared" si="140"/>
        <v>0</v>
      </c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>
        <f t="shared" si="141"/>
        <v>0</v>
      </c>
      <c r="U519" s="30"/>
      <c r="V519" s="30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outlineLevel="1">
      <c r="A520" s="27" t="s">
        <v>542</v>
      </c>
      <c r="B520" s="6" t="s">
        <v>893</v>
      </c>
      <c r="C520" s="30">
        <v>0</v>
      </c>
      <c r="D520" s="30">
        <f t="shared" si="140"/>
        <v>0</v>
      </c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>
        <f t="shared" si="141"/>
        <v>0</v>
      </c>
      <c r="U520" s="30"/>
      <c r="V520" s="30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outlineLevel="1">
      <c r="A521" s="27" t="s">
        <v>544</v>
      </c>
      <c r="B521" s="6" t="s">
        <v>894</v>
      </c>
      <c r="C521" s="30">
        <v>0</v>
      </c>
      <c r="D521" s="30">
        <v>1100</v>
      </c>
      <c r="E521" s="30"/>
      <c r="F521" s="30">
        <v>222</v>
      </c>
      <c r="G521" s="30">
        <v>49</v>
      </c>
      <c r="H521" s="30">
        <v>16</v>
      </c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outlineLevel="1">
      <c r="A522" s="27" t="s">
        <v>546</v>
      </c>
      <c r="B522" s="6" t="s">
        <v>895</v>
      </c>
      <c r="C522" s="30">
        <v>0</v>
      </c>
      <c r="D522" s="30">
        <v>0</v>
      </c>
      <c r="E522" s="30"/>
      <c r="F522" s="30"/>
      <c r="G522" s="30">
        <v>49</v>
      </c>
      <c r="H522" s="30">
        <v>16</v>
      </c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>
        <f>SUM(U522:V522)</f>
        <v>0</v>
      </c>
      <c r="U522" s="30"/>
      <c r="V522" s="30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38.25" outlineLevel="1">
      <c r="A523" s="27" t="s">
        <v>548</v>
      </c>
      <c r="B523" s="6" t="s">
        <v>896</v>
      </c>
      <c r="C523" s="30">
        <f t="shared" si="139"/>
        <v>0</v>
      </c>
      <c r="D523" s="30">
        <f>SUM(H523:W523)</f>
        <v>0</v>
      </c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>
        <f>SUM(U523:V523)</f>
        <v>0</v>
      </c>
      <c r="U523" s="30"/>
      <c r="V523" s="30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outlineLevel="1">
      <c r="A524" s="27" t="s">
        <v>550</v>
      </c>
      <c r="B524" s="6" t="s">
        <v>897</v>
      </c>
      <c r="C524" s="30">
        <f t="shared" si="139"/>
        <v>0</v>
      </c>
      <c r="D524" s="30">
        <f>SUM(H524:W524)</f>
        <v>0</v>
      </c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>
        <f>SUM(U524:V524)</f>
        <v>0</v>
      </c>
      <c r="U524" s="30"/>
      <c r="V524" s="30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s="22" customFormat="1" ht="22.5" customHeight="1">
      <c r="A525" s="20" t="s">
        <v>552</v>
      </c>
      <c r="B525" s="21" t="s">
        <v>898</v>
      </c>
      <c r="C525" s="36">
        <f>+C496+C497+C500+C502+C509+C510+C511+C512+C516+C521</f>
        <v>6490</v>
      </c>
      <c r="D525" s="36">
        <f>+D496+D497+D500+D502+D509+D510+D511+D512+D516+D521</f>
        <v>6215</v>
      </c>
      <c r="E525" s="36">
        <f t="shared" ref="E525:R525" si="143">+E496+E497+E500+E502+E509+E510+E511+E512+E516+E521</f>
        <v>49565</v>
      </c>
      <c r="F525" s="36">
        <f t="shared" si="143"/>
        <v>18791</v>
      </c>
      <c r="G525" s="36">
        <f t="shared" si="143"/>
        <v>87089</v>
      </c>
      <c r="H525" s="36">
        <f t="shared" si="143"/>
        <v>13551</v>
      </c>
      <c r="I525" s="36">
        <f t="shared" si="143"/>
        <v>0</v>
      </c>
      <c r="J525" s="36">
        <f t="shared" si="143"/>
        <v>25</v>
      </c>
      <c r="K525" s="36">
        <f t="shared" si="143"/>
        <v>0</v>
      </c>
      <c r="L525" s="36">
        <f t="shared" si="143"/>
        <v>1873</v>
      </c>
      <c r="M525" s="36">
        <f t="shared" si="143"/>
        <v>0</v>
      </c>
      <c r="N525" s="36">
        <f t="shared" si="143"/>
        <v>0</v>
      </c>
      <c r="O525" s="36">
        <f t="shared" si="143"/>
        <v>0</v>
      </c>
      <c r="P525" s="36">
        <f t="shared" si="143"/>
        <v>0</v>
      </c>
      <c r="Q525" s="36">
        <f t="shared" si="143"/>
        <v>0</v>
      </c>
      <c r="R525" s="36">
        <f t="shared" si="143"/>
        <v>0</v>
      </c>
      <c r="S525" s="36"/>
      <c r="T525" s="36"/>
      <c r="U525" s="36"/>
      <c r="V525" s="36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</row>
    <row r="526" spans="1:43" outlineLevel="1">
      <c r="A526" s="27" t="s">
        <v>554</v>
      </c>
      <c r="B526" s="6" t="s">
        <v>899</v>
      </c>
      <c r="C526" s="30">
        <f t="shared" ref="C526:C533" si="144">SUM(E526:T526)</f>
        <v>0</v>
      </c>
      <c r="D526" s="30">
        <f>SUM(H526:W526)</f>
        <v>0</v>
      </c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>
        <f t="shared" ref="T526:T533" si="145">SUM(U526:V526)</f>
        <v>0</v>
      </c>
      <c r="U526" s="30"/>
      <c r="V526" s="30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outlineLevel="1">
      <c r="A527" s="27" t="s">
        <v>556</v>
      </c>
      <c r="B527" s="6" t="s">
        <v>900</v>
      </c>
      <c r="C527" s="30">
        <f t="shared" si="144"/>
        <v>0</v>
      </c>
      <c r="D527" s="30">
        <f>SUM(H527:W527)</f>
        <v>0</v>
      </c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>
        <f t="shared" si="145"/>
        <v>0</v>
      </c>
      <c r="U527" s="30"/>
      <c r="V527" s="30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outlineLevel="1">
      <c r="A528" s="27" t="s">
        <v>558</v>
      </c>
      <c r="B528" s="6" t="s">
        <v>901</v>
      </c>
      <c r="C528" s="30">
        <v>0</v>
      </c>
      <c r="D528" s="30">
        <v>0</v>
      </c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>
        <f t="shared" si="145"/>
        <v>0</v>
      </c>
      <c r="U528" s="30"/>
      <c r="V528" s="30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outlineLevel="1">
      <c r="A529" s="27" t="s">
        <v>560</v>
      </c>
      <c r="B529" s="6" t="s">
        <v>902</v>
      </c>
      <c r="C529" s="30">
        <f t="shared" si="144"/>
        <v>0</v>
      </c>
      <c r="D529" s="30">
        <f>SUM(H529:W529)</f>
        <v>0</v>
      </c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>
        <f t="shared" si="145"/>
        <v>0</v>
      </c>
      <c r="U529" s="30"/>
      <c r="V529" s="30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outlineLevel="1">
      <c r="A530" s="27" t="s">
        <v>565</v>
      </c>
      <c r="B530" s="6" t="s">
        <v>903</v>
      </c>
      <c r="C530" s="30">
        <f t="shared" si="144"/>
        <v>0</v>
      </c>
      <c r="D530" s="30">
        <f>SUM(H530:W530)</f>
        <v>0</v>
      </c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>
        <f t="shared" si="145"/>
        <v>0</v>
      </c>
      <c r="U530" s="30"/>
      <c r="V530" s="30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outlineLevel="1">
      <c r="A531" s="27" t="s">
        <v>567</v>
      </c>
      <c r="B531" s="6" t="s">
        <v>904</v>
      </c>
      <c r="C531" s="30">
        <f t="shared" si="144"/>
        <v>0</v>
      </c>
      <c r="D531" s="30">
        <f>SUM(H531:W531)</f>
        <v>0</v>
      </c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>
        <f t="shared" si="145"/>
        <v>0</v>
      </c>
      <c r="U531" s="30"/>
      <c r="V531" s="30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outlineLevel="1">
      <c r="A532" s="27" t="s">
        <v>569</v>
      </c>
      <c r="B532" s="6" t="s">
        <v>905</v>
      </c>
      <c r="C532" s="30">
        <f t="shared" si="144"/>
        <v>0</v>
      </c>
      <c r="D532" s="30">
        <f>SUM(H532:W532)</f>
        <v>0</v>
      </c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>
        <f t="shared" si="145"/>
        <v>0</v>
      </c>
      <c r="U532" s="30"/>
      <c r="V532" s="30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outlineLevel="1">
      <c r="A533" s="27" t="s">
        <v>571</v>
      </c>
      <c r="B533" s="6" t="s">
        <v>906</v>
      </c>
      <c r="C533" s="30">
        <f t="shared" si="144"/>
        <v>0</v>
      </c>
      <c r="D533" s="30">
        <f>SUM(H533:W533)</f>
        <v>0</v>
      </c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>
        <f t="shared" si="145"/>
        <v>0</v>
      </c>
      <c r="U533" s="30"/>
      <c r="V533" s="30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s="22" customFormat="1" ht="22.5" customHeight="1">
      <c r="A534" s="20" t="s">
        <v>573</v>
      </c>
      <c r="B534" s="21" t="s">
        <v>907</v>
      </c>
      <c r="C534" s="36">
        <f t="shared" ref="C534:T534" si="146">+C526+C528++C530+C531+C533</f>
        <v>0</v>
      </c>
      <c r="D534" s="36">
        <f>+D526+D528++D530+D531+D533</f>
        <v>0</v>
      </c>
      <c r="E534" s="36">
        <f t="shared" ref="E534:P534" si="147">+E526+E528++E530+E531+E533</f>
        <v>0</v>
      </c>
      <c r="F534" s="36">
        <f t="shared" si="147"/>
        <v>0</v>
      </c>
      <c r="G534" s="36">
        <f t="shared" si="147"/>
        <v>0</v>
      </c>
      <c r="H534" s="36">
        <f t="shared" si="147"/>
        <v>0</v>
      </c>
      <c r="I534" s="36">
        <f t="shared" si="147"/>
        <v>0</v>
      </c>
      <c r="J534" s="36">
        <f t="shared" si="147"/>
        <v>0</v>
      </c>
      <c r="K534" s="36">
        <f t="shared" si="147"/>
        <v>0</v>
      </c>
      <c r="L534" s="36">
        <f t="shared" si="147"/>
        <v>0</v>
      </c>
      <c r="M534" s="36">
        <f t="shared" si="147"/>
        <v>0</v>
      </c>
      <c r="N534" s="36">
        <f t="shared" si="147"/>
        <v>0</v>
      </c>
      <c r="O534" s="36">
        <f t="shared" si="147"/>
        <v>0</v>
      </c>
      <c r="P534" s="36">
        <f t="shared" si="147"/>
        <v>0</v>
      </c>
      <c r="Q534" s="36">
        <f t="shared" si="146"/>
        <v>0</v>
      </c>
      <c r="R534" s="36">
        <f t="shared" si="146"/>
        <v>0</v>
      </c>
      <c r="S534" s="36">
        <f t="shared" si="146"/>
        <v>0</v>
      </c>
      <c r="T534" s="36">
        <f t="shared" si="146"/>
        <v>0</v>
      </c>
      <c r="U534" s="36"/>
      <c r="V534" s="36">
        <f>+V526+V528++V530+V531+V533</f>
        <v>0</v>
      </c>
    </row>
    <row r="535" spans="1:43" ht="25.5" outlineLevel="1">
      <c r="A535" s="27" t="s">
        <v>575</v>
      </c>
      <c r="B535" s="6" t="s">
        <v>908</v>
      </c>
      <c r="C535" s="30">
        <f>SUM(E535:T535)</f>
        <v>0</v>
      </c>
      <c r="D535" s="30">
        <f>SUM(H535:W535)</f>
        <v>0</v>
      </c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>
        <f>SUM(U535:V535)</f>
        <v>0</v>
      </c>
      <c r="U535" s="30"/>
      <c r="V535" s="30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25.5" outlineLevel="1">
      <c r="A536" s="27" t="s">
        <v>577</v>
      </c>
      <c r="B536" s="6" t="s">
        <v>909</v>
      </c>
      <c r="C536" s="30">
        <f t="shared" ref="C536:T536" si="148">SUM(C537:C547)</f>
        <v>0</v>
      </c>
      <c r="D536" s="30">
        <f>SUM(D537:D547)</f>
        <v>0</v>
      </c>
      <c r="E536" s="30">
        <f t="shared" si="148"/>
        <v>0</v>
      </c>
      <c r="F536" s="30">
        <f t="shared" si="148"/>
        <v>0</v>
      </c>
      <c r="G536" s="30">
        <f t="shared" si="148"/>
        <v>0</v>
      </c>
      <c r="H536" s="30">
        <f t="shared" si="148"/>
        <v>0</v>
      </c>
      <c r="I536" s="30">
        <f t="shared" si="148"/>
        <v>0</v>
      </c>
      <c r="J536" s="30">
        <f t="shared" si="148"/>
        <v>0</v>
      </c>
      <c r="K536" s="30">
        <f t="shared" si="148"/>
        <v>0</v>
      </c>
      <c r="L536" s="30">
        <f t="shared" si="148"/>
        <v>0</v>
      </c>
      <c r="M536" s="30">
        <f t="shared" si="148"/>
        <v>0</v>
      </c>
      <c r="N536" s="30">
        <f t="shared" si="148"/>
        <v>0</v>
      </c>
      <c r="O536" s="30">
        <f t="shared" si="148"/>
        <v>0</v>
      </c>
      <c r="P536" s="30">
        <f t="shared" si="148"/>
        <v>0</v>
      </c>
      <c r="Q536" s="30">
        <f>SUM(Q537:Q547)</f>
        <v>0</v>
      </c>
      <c r="R536" s="30">
        <f>SUM(R537:R547)</f>
        <v>0</v>
      </c>
      <c r="S536" s="30">
        <f>SUM(S537:S547)</f>
        <v>0</v>
      </c>
      <c r="T536" s="30">
        <f t="shared" si="148"/>
        <v>0</v>
      </c>
      <c r="U536" s="30"/>
      <c r="V536" s="30">
        <f>SUM(V537:V547)</f>
        <v>0</v>
      </c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outlineLevel="1">
      <c r="A537" s="27" t="s">
        <v>582</v>
      </c>
      <c r="B537" s="6" t="s">
        <v>910</v>
      </c>
      <c r="C537" s="30">
        <f t="shared" ref="C537:C547" si="149">SUM(E537:T537)</f>
        <v>0</v>
      </c>
      <c r="D537" s="30">
        <f t="shared" ref="D537:D547" si="150">SUM(H537:W537)</f>
        <v>0</v>
      </c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>
        <f t="shared" ref="T537:T547" si="151">SUM(U537:V537)</f>
        <v>0</v>
      </c>
      <c r="U537" s="30"/>
      <c r="V537" s="30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outlineLevel="1">
      <c r="A538" s="27" t="s">
        <v>584</v>
      </c>
      <c r="B538" s="6" t="s">
        <v>911</v>
      </c>
      <c r="C538" s="30">
        <f t="shared" si="149"/>
        <v>0</v>
      </c>
      <c r="D538" s="30">
        <f t="shared" si="150"/>
        <v>0</v>
      </c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>
        <f t="shared" si="151"/>
        <v>0</v>
      </c>
      <c r="U538" s="30"/>
      <c r="V538" s="30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outlineLevel="1">
      <c r="A539" s="27" t="s">
        <v>586</v>
      </c>
      <c r="B539" s="6" t="s">
        <v>912</v>
      </c>
      <c r="C539" s="30">
        <f t="shared" si="149"/>
        <v>0</v>
      </c>
      <c r="D539" s="30">
        <f t="shared" si="150"/>
        <v>0</v>
      </c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>
        <f t="shared" si="151"/>
        <v>0</v>
      </c>
      <c r="U539" s="30"/>
      <c r="V539" s="30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outlineLevel="1">
      <c r="A540" s="27" t="s">
        <v>588</v>
      </c>
      <c r="B540" s="6" t="s">
        <v>913</v>
      </c>
      <c r="C540" s="30">
        <f t="shared" si="149"/>
        <v>0</v>
      </c>
      <c r="D540" s="30">
        <f t="shared" si="150"/>
        <v>0</v>
      </c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>
        <f t="shared" si="151"/>
        <v>0</v>
      </c>
      <c r="U540" s="30"/>
      <c r="V540" s="30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outlineLevel="1">
      <c r="A541" s="27" t="s">
        <v>590</v>
      </c>
      <c r="B541" s="6" t="s">
        <v>914</v>
      </c>
      <c r="C541" s="30">
        <f t="shared" si="149"/>
        <v>0</v>
      </c>
      <c r="D541" s="30">
        <f t="shared" si="150"/>
        <v>0</v>
      </c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>
        <f t="shared" si="151"/>
        <v>0</v>
      </c>
      <c r="U541" s="30"/>
      <c r="V541" s="30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outlineLevel="1">
      <c r="A542" s="27" t="s">
        <v>592</v>
      </c>
      <c r="B542" s="6" t="s">
        <v>915</v>
      </c>
      <c r="C542" s="30">
        <f t="shared" si="149"/>
        <v>0</v>
      </c>
      <c r="D542" s="30">
        <f t="shared" si="150"/>
        <v>0</v>
      </c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>
        <f t="shared" si="151"/>
        <v>0</v>
      </c>
      <c r="U542" s="30"/>
      <c r="V542" s="30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outlineLevel="1">
      <c r="A543" s="27" t="s">
        <v>594</v>
      </c>
      <c r="B543" s="6" t="s">
        <v>916</v>
      </c>
      <c r="C543" s="30">
        <f t="shared" si="149"/>
        <v>0</v>
      </c>
      <c r="D543" s="30">
        <f t="shared" si="150"/>
        <v>0</v>
      </c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>
        <f t="shared" si="151"/>
        <v>0</v>
      </c>
      <c r="U543" s="30"/>
      <c r="V543" s="30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outlineLevel="1">
      <c r="A544" s="27" t="s">
        <v>596</v>
      </c>
      <c r="B544" s="6" t="s">
        <v>917</v>
      </c>
      <c r="C544" s="30">
        <f t="shared" si="149"/>
        <v>0</v>
      </c>
      <c r="D544" s="30">
        <f t="shared" si="150"/>
        <v>0</v>
      </c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>
        <f t="shared" si="151"/>
        <v>0</v>
      </c>
      <c r="U544" s="30"/>
      <c r="V544" s="30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outlineLevel="1">
      <c r="A545" s="27" t="s">
        <v>598</v>
      </c>
      <c r="B545" s="6" t="s">
        <v>918</v>
      </c>
      <c r="C545" s="30">
        <f t="shared" si="149"/>
        <v>0</v>
      </c>
      <c r="D545" s="30">
        <f t="shared" si="150"/>
        <v>0</v>
      </c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>
        <f t="shared" si="151"/>
        <v>0</v>
      </c>
      <c r="U545" s="30"/>
      <c r="V545" s="30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outlineLevel="1">
      <c r="A546" s="27" t="s">
        <v>600</v>
      </c>
      <c r="B546" s="6" t="s">
        <v>919</v>
      </c>
      <c r="C546" s="30">
        <f t="shared" si="149"/>
        <v>0</v>
      </c>
      <c r="D546" s="30">
        <f t="shared" si="150"/>
        <v>0</v>
      </c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>
        <f t="shared" si="151"/>
        <v>0</v>
      </c>
      <c r="U546" s="30"/>
      <c r="V546" s="30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outlineLevel="1">
      <c r="A547" s="27" t="s">
        <v>602</v>
      </c>
      <c r="B547" s="6" t="s">
        <v>920</v>
      </c>
      <c r="C547" s="30">
        <f t="shared" si="149"/>
        <v>0</v>
      </c>
      <c r="D547" s="30">
        <f t="shared" si="150"/>
        <v>0</v>
      </c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>
        <f t="shared" si="151"/>
        <v>0</v>
      </c>
      <c r="U547" s="30"/>
      <c r="V547" s="30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15.75" customHeight="1" outlineLevel="1">
      <c r="A548" s="27" t="s">
        <v>604</v>
      </c>
      <c r="B548" s="6" t="s">
        <v>921</v>
      </c>
      <c r="C548" s="30">
        <f t="shared" ref="C548:T548" si="152">SUM(C549:C559)</f>
        <v>0</v>
      </c>
      <c r="D548" s="30">
        <v>0</v>
      </c>
      <c r="E548" s="30">
        <f t="shared" ref="E548:P548" si="153">SUM(E549:E559)</f>
        <v>0</v>
      </c>
      <c r="F548" s="30">
        <f t="shared" si="153"/>
        <v>0</v>
      </c>
      <c r="G548" s="30">
        <f t="shared" si="153"/>
        <v>0</v>
      </c>
      <c r="H548" s="30">
        <f t="shared" si="153"/>
        <v>0</v>
      </c>
      <c r="I548" s="30">
        <f t="shared" si="153"/>
        <v>0</v>
      </c>
      <c r="J548" s="30">
        <f t="shared" si="153"/>
        <v>0</v>
      </c>
      <c r="K548" s="30">
        <f t="shared" si="153"/>
        <v>0</v>
      </c>
      <c r="L548" s="30">
        <f t="shared" si="153"/>
        <v>0</v>
      </c>
      <c r="M548" s="30">
        <f t="shared" si="153"/>
        <v>0</v>
      </c>
      <c r="N548" s="30">
        <f t="shared" si="153"/>
        <v>0</v>
      </c>
      <c r="O548" s="30">
        <f t="shared" si="153"/>
        <v>0</v>
      </c>
      <c r="P548" s="30">
        <f t="shared" si="153"/>
        <v>0</v>
      </c>
      <c r="Q548" s="30">
        <f>SUM(Q549:Q559)</f>
        <v>0</v>
      </c>
      <c r="R548" s="30">
        <f>SUM(R549:R559)</f>
        <v>0</v>
      </c>
      <c r="S548" s="30">
        <f>SUM(S549:S559)</f>
        <v>0</v>
      </c>
      <c r="T548" s="30">
        <f t="shared" si="152"/>
        <v>0</v>
      </c>
      <c r="U548" s="30"/>
      <c r="V548" s="30">
        <f>SUM(V549:V559)</f>
        <v>0</v>
      </c>
    </row>
    <row r="549" spans="1:43" outlineLevel="1">
      <c r="A549" s="27" t="s">
        <v>606</v>
      </c>
      <c r="B549" s="6" t="s">
        <v>922</v>
      </c>
      <c r="C549" s="30">
        <f t="shared" ref="C549:C559" si="154">SUM(E549:T549)</f>
        <v>0</v>
      </c>
      <c r="D549" s="30">
        <f>SUM(H549:W549)</f>
        <v>0</v>
      </c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>
        <f>SUM(U549:V549)</f>
        <v>0</v>
      </c>
      <c r="U549" s="30"/>
      <c r="V549" s="30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outlineLevel="1">
      <c r="A550" s="27" t="s">
        <v>608</v>
      </c>
      <c r="B550" s="6" t="s">
        <v>0</v>
      </c>
      <c r="C550" s="30">
        <f t="shared" si="154"/>
        <v>0</v>
      </c>
      <c r="D550" s="30">
        <f>SUM(H550:W550)</f>
        <v>0</v>
      </c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>
        <f>SUM(U550:V550)</f>
        <v>0</v>
      </c>
      <c r="U550" s="30"/>
      <c r="V550" s="30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outlineLevel="1">
      <c r="A551" s="27" t="s">
        <v>610</v>
      </c>
      <c r="B551" s="6" t="s">
        <v>1</v>
      </c>
      <c r="C551" s="30">
        <f t="shared" si="154"/>
        <v>0</v>
      </c>
      <c r="D551" s="30">
        <f>SUM(H551:W551)</f>
        <v>0</v>
      </c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</row>
    <row r="552" spans="1:43" outlineLevel="1">
      <c r="A552" s="27" t="s">
        <v>612</v>
      </c>
      <c r="B552" s="6" t="s">
        <v>2</v>
      </c>
      <c r="C552" s="30">
        <f t="shared" si="154"/>
        <v>0</v>
      </c>
      <c r="D552" s="30">
        <v>0</v>
      </c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>
        <f t="shared" ref="T552:T559" si="155">SUM(U552:V552)</f>
        <v>0</v>
      </c>
      <c r="U552" s="30"/>
      <c r="V552" s="30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outlineLevel="1">
      <c r="A553" s="27" t="s">
        <v>614</v>
      </c>
      <c r="B553" s="6" t="s">
        <v>3</v>
      </c>
      <c r="C553" s="30">
        <f t="shared" si="154"/>
        <v>0</v>
      </c>
      <c r="D553" s="30">
        <f t="shared" ref="D553:D559" si="156">SUM(H553:W553)</f>
        <v>0</v>
      </c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>
        <f t="shared" si="155"/>
        <v>0</v>
      </c>
      <c r="U553" s="30"/>
      <c r="V553" s="30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outlineLevel="1">
      <c r="A554" s="27" t="s">
        <v>616</v>
      </c>
      <c r="B554" s="6" t="s">
        <v>4</v>
      </c>
      <c r="C554" s="30">
        <f t="shared" si="154"/>
        <v>0</v>
      </c>
      <c r="D554" s="30">
        <f t="shared" si="156"/>
        <v>0</v>
      </c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>
        <f t="shared" si="155"/>
        <v>0</v>
      </c>
      <c r="U554" s="30"/>
      <c r="V554" s="30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outlineLevel="1">
      <c r="A555" s="27" t="s">
        <v>618</v>
      </c>
      <c r="B555" s="6" t="s">
        <v>5</v>
      </c>
      <c r="C555" s="30">
        <f t="shared" si="154"/>
        <v>0</v>
      </c>
      <c r="D555" s="30">
        <f t="shared" si="156"/>
        <v>0</v>
      </c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>
        <f t="shared" si="155"/>
        <v>0</v>
      </c>
      <c r="U555" s="30"/>
      <c r="V555" s="30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outlineLevel="1">
      <c r="A556" s="27" t="s">
        <v>620</v>
      </c>
      <c r="B556" s="6" t="s">
        <v>6</v>
      </c>
      <c r="C556" s="30">
        <f t="shared" si="154"/>
        <v>0</v>
      </c>
      <c r="D556" s="30">
        <f t="shared" si="156"/>
        <v>0</v>
      </c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>
        <f t="shared" si="155"/>
        <v>0</v>
      </c>
      <c r="U556" s="30"/>
      <c r="V556" s="30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outlineLevel="1">
      <c r="A557" s="27" t="s">
        <v>622</v>
      </c>
      <c r="B557" s="6" t="s">
        <v>7</v>
      </c>
      <c r="C557" s="30">
        <f t="shared" si="154"/>
        <v>0</v>
      </c>
      <c r="D557" s="30">
        <f t="shared" si="156"/>
        <v>0</v>
      </c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>
        <f t="shared" si="155"/>
        <v>0</v>
      </c>
      <c r="U557" s="30"/>
      <c r="V557" s="30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outlineLevel="1">
      <c r="A558" s="27" t="s">
        <v>624</v>
      </c>
      <c r="B558" s="6" t="s">
        <v>8</v>
      </c>
      <c r="C558" s="30">
        <f t="shared" si="154"/>
        <v>0</v>
      </c>
      <c r="D558" s="30">
        <f t="shared" si="156"/>
        <v>0</v>
      </c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>
        <f t="shared" si="155"/>
        <v>0</v>
      </c>
      <c r="U558" s="30"/>
      <c r="V558" s="30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outlineLevel="1">
      <c r="A559" s="27" t="s">
        <v>626</v>
      </c>
      <c r="B559" s="6" t="s">
        <v>9</v>
      </c>
      <c r="C559" s="30">
        <f t="shared" si="154"/>
        <v>0</v>
      </c>
      <c r="D559" s="30">
        <f t="shared" si="156"/>
        <v>0</v>
      </c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>
        <f t="shared" si="155"/>
        <v>0</v>
      </c>
      <c r="U559" s="30"/>
      <c r="V559" s="30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s="22" customFormat="1" ht="22.5" customHeight="1">
      <c r="A560" s="20" t="s">
        <v>628</v>
      </c>
      <c r="B560" s="21" t="s">
        <v>10</v>
      </c>
      <c r="C560" s="36">
        <f t="shared" ref="C560:T560" si="157">+C535+C536+C548</f>
        <v>0</v>
      </c>
      <c r="D560" s="36">
        <f>+D535+D536+D548</f>
        <v>0</v>
      </c>
      <c r="E560" s="36">
        <f t="shared" si="157"/>
        <v>0</v>
      </c>
      <c r="F560" s="36">
        <f t="shared" si="157"/>
        <v>0</v>
      </c>
      <c r="G560" s="36">
        <f t="shared" si="157"/>
        <v>0</v>
      </c>
      <c r="H560" s="36">
        <f t="shared" si="157"/>
        <v>0</v>
      </c>
      <c r="I560" s="36">
        <f t="shared" si="157"/>
        <v>0</v>
      </c>
      <c r="J560" s="36">
        <f t="shared" si="157"/>
        <v>0</v>
      </c>
      <c r="K560" s="36">
        <f t="shared" si="157"/>
        <v>0</v>
      </c>
      <c r="L560" s="36">
        <f t="shared" si="157"/>
        <v>0</v>
      </c>
      <c r="M560" s="36">
        <f t="shared" si="157"/>
        <v>0</v>
      </c>
      <c r="N560" s="36">
        <f t="shared" si="157"/>
        <v>0</v>
      </c>
      <c r="O560" s="36">
        <f t="shared" si="157"/>
        <v>0</v>
      </c>
      <c r="P560" s="36">
        <f t="shared" si="157"/>
        <v>0</v>
      </c>
      <c r="Q560" s="36">
        <f>+Q535+Q536+Q548</f>
        <v>0</v>
      </c>
      <c r="R560" s="36">
        <f>+R535+R536+R548</f>
        <v>0</v>
      </c>
      <c r="S560" s="36">
        <f>+S535+S536+S548</f>
        <v>0</v>
      </c>
      <c r="T560" s="36">
        <f t="shared" si="157"/>
        <v>0</v>
      </c>
      <c r="U560" s="36"/>
      <c r="V560" s="36">
        <f>+V535+V536+V548</f>
        <v>0</v>
      </c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</row>
    <row r="561" spans="1:43" ht="25.5" outlineLevel="1">
      <c r="A561" s="27" t="s">
        <v>630</v>
      </c>
      <c r="B561" s="6" t="s">
        <v>11</v>
      </c>
      <c r="C561" s="30">
        <v>0</v>
      </c>
      <c r="D561" s="30">
        <v>0</v>
      </c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>
        <f>SUM(U561:V561)</f>
        <v>0</v>
      </c>
      <c r="U561" s="30"/>
      <c r="V561" s="30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25.5" outlineLevel="1">
      <c r="A562" s="27" t="s">
        <v>632</v>
      </c>
      <c r="B562" s="6" t="s">
        <v>12</v>
      </c>
      <c r="C562" s="30">
        <v>0</v>
      </c>
      <c r="D562" s="30">
        <v>405</v>
      </c>
      <c r="E562" s="30">
        <f t="shared" ref="E562:R562" si="158">SUM(E563:E573)</f>
        <v>0</v>
      </c>
      <c r="F562" s="30">
        <f t="shared" si="158"/>
        <v>0</v>
      </c>
      <c r="G562" s="30">
        <f t="shared" si="158"/>
        <v>0</v>
      </c>
      <c r="H562" s="30">
        <f t="shared" si="158"/>
        <v>0</v>
      </c>
      <c r="I562" s="30">
        <f t="shared" si="158"/>
        <v>0</v>
      </c>
      <c r="J562" s="30">
        <f t="shared" si="158"/>
        <v>0</v>
      </c>
      <c r="K562" s="30">
        <f t="shared" si="158"/>
        <v>0</v>
      </c>
      <c r="L562" s="30">
        <f t="shared" si="158"/>
        <v>0</v>
      </c>
      <c r="M562" s="30">
        <f t="shared" si="158"/>
        <v>0</v>
      </c>
      <c r="N562" s="30">
        <f t="shared" si="158"/>
        <v>0</v>
      </c>
      <c r="O562" s="30">
        <f t="shared" si="158"/>
        <v>0</v>
      </c>
      <c r="P562" s="30">
        <f t="shared" si="158"/>
        <v>0</v>
      </c>
      <c r="Q562" s="30">
        <f t="shared" si="158"/>
        <v>0</v>
      </c>
      <c r="R562" s="30">
        <f t="shared" si="158"/>
        <v>0</v>
      </c>
      <c r="S562" s="30"/>
      <c r="T562" s="30"/>
      <c r="U562" s="30"/>
      <c r="V562" s="30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outlineLevel="1">
      <c r="A563" s="27" t="s">
        <v>634</v>
      </c>
      <c r="B563" s="6" t="s">
        <v>13</v>
      </c>
      <c r="C563" s="30">
        <f>SUM(E563:T563)</f>
        <v>0</v>
      </c>
      <c r="D563" s="30">
        <f>SUM(H563:W563)</f>
        <v>0</v>
      </c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>
        <f t="shared" ref="T563:T573" si="159">SUM(U563:V563)</f>
        <v>0</v>
      </c>
      <c r="U563" s="30"/>
      <c r="V563" s="30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outlineLevel="1">
      <c r="A564" s="27" t="s">
        <v>636</v>
      </c>
      <c r="B564" s="6" t="s">
        <v>14</v>
      </c>
      <c r="C564" s="30">
        <f>SUM(E564:T564)</f>
        <v>0</v>
      </c>
      <c r="D564" s="30">
        <f>SUM(H564:W564)</f>
        <v>0</v>
      </c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>
        <f t="shared" si="159"/>
        <v>0</v>
      </c>
      <c r="U564" s="30"/>
      <c r="V564" s="30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outlineLevel="1">
      <c r="A565" s="27" t="s">
        <v>638</v>
      </c>
      <c r="B565" s="6" t="s">
        <v>15</v>
      </c>
      <c r="C565" s="30">
        <f>SUM(E565:T565)</f>
        <v>0</v>
      </c>
      <c r="D565" s="30">
        <f>SUM(H565:W565)</f>
        <v>0</v>
      </c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>
        <f t="shared" si="159"/>
        <v>0</v>
      </c>
      <c r="U565" s="30"/>
      <c r="V565" s="30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outlineLevel="1">
      <c r="A566" s="27" t="s">
        <v>640</v>
      </c>
      <c r="B566" s="6" t="s">
        <v>16</v>
      </c>
      <c r="C566" s="30">
        <v>0</v>
      </c>
      <c r="D566" s="30">
        <v>405</v>
      </c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outlineLevel="1">
      <c r="A567" s="27" t="s">
        <v>642</v>
      </c>
      <c r="B567" s="6" t="s">
        <v>17</v>
      </c>
      <c r="C567" s="30">
        <f t="shared" ref="C567:C573" si="160">SUM(E567:T567)</f>
        <v>0</v>
      </c>
      <c r="D567" s="30">
        <f t="shared" ref="D567:D573" si="161">SUM(H567:W567)</f>
        <v>0</v>
      </c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>
        <f t="shared" si="159"/>
        <v>0</v>
      </c>
      <c r="U567" s="30"/>
      <c r="V567" s="30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outlineLevel="1">
      <c r="A568" s="27" t="s">
        <v>644</v>
      </c>
      <c r="B568" s="6" t="s">
        <v>18</v>
      </c>
      <c r="C568" s="30">
        <f t="shared" si="160"/>
        <v>0</v>
      </c>
      <c r="D568" s="30">
        <f t="shared" si="161"/>
        <v>0</v>
      </c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>
        <f t="shared" si="159"/>
        <v>0</v>
      </c>
      <c r="U568" s="30"/>
      <c r="V568" s="30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outlineLevel="1">
      <c r="A569" s="27" t="s">
        <v>646</v>
      </c>
      <c r="B569" s="6" t="s">
        <v>19</v>
      </c>
      <c r="C569" s="30">
        <f t="shared" si="160"/>
        <v>0</v>
      </c>
      <c r="D569" s="30">
        <f t="shared" si="161"/>
        <v>0</v>
      </c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>
        <f t="shared" si="159"/>
        <v>0</v>
      </c>
      <c r="U569" s="30"/>
      <c r="V569" s="30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outlineLevel="1">
      <c r="A570" s="27" t="s">
        <v>648</v>
      </c>
      <c r="B570" s="6" t="s">
        <v>20</v>
      </c>
      <c r="C570" s="30">
        <f t="shared" si="160"/>
        <v>0</v>
      </c>
      <c r="D570" s="30">
        <f t="shared" si="161"/>
        <v>0</v>
      </c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>
        <f t="shared" si="159"/>
        <v>0</v>
      </c>
      <c r="U570" s="30"/>
      <c r="V570" s="30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outlineLevel="1">
      <c r="A571" s="27" t="s">
        <v>650</v>
      </c>
      <c r="B571" s="6" t="s">
        <v>21</v>
      </c>
      <c r="C571" s="30">
        <f t="shared" si="160"/>
        <v>0</v>
      </c>
      <c r="D571" s="30">
        <f t="shared" si="161"/>
        <v>0</v>
      </c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>
        <f t="shared" si="159"/>
        <v>0</v>
      </c>
      <c r="U571" s="30"/>
      <c r="V571" s="30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outlineLevel="1">
      <c r="A572" s="27" t="s">
        <v>652</v>
      </c>
      <c r="B572" s="6" t="s">
        <v>22</v>
      </c>
      <c r="C572" s="30">
        <f t="shared" si="160"/>
        <v>0</v>
      </c>
      <c r="D572" s="30">
        <f t="shared" si="161"/>
        <v>0</v>
      </c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>
        <f t="shared" si="159"/>
        <v>0</v>
      </c>
      <c r="U572" s="30"/>
      <c r="V572" s="30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outlineLevel="1">
      <c r="A573" s="27" t="s">
        <v>654</v>
      </c>
      <c r="B573" s="6" t="s">
        <v>23</v>
      </c>
      <c r="C573" s="30">
        <f t="shared" si="160"/>
        <v>0</v>
      </c>
      <c r="D573" s="30">
        <f t="shared" si="161"/>
        <v>0</v>
      </c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>
        <f t="shared" si="159"/>
        <v>0</v>
      </c>
      <c r="U573" s="30"/>
      <c r="V573" s="30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outlineLevel="1">
      <c r="A574" s="27" t="s">
        <v>656</v>
      </c>
      <c r="B574" s="6" t="s">
        <v>24</v>
      </c>
      <c r="C574" s="30">
        <f t="shared" ref="C574:T574" si="162">SUM(C575:C585)</f>
        <v>0</v>
      </c>
      <c r="D574" s="30">
        <f>SUM(D575:D585)</f>
        <v>0</v>
      </c>
      <c r="E574" s="30">
        <f t="shared" si="162"/>
        <v>0</v>
      </c>
      <c r="F574" s="30">
        <f t="shared" si="162"/>
        <v>0</v>
      </c>
      <c r="G574" s="30">
        <f t="shared" si="162"/>
        <v>0</v>
      </c>
      <c r="H574" s="30">
        <f t="shared" si="162"/>
        <v>0</v>
      </c>
      <c r="I574" s="30">
        <f t="shared" si="162"/>
        <v>0</v>
      </c>
      <c r="J574" s="30">
        <f t="shared" si="162"/>
        <v>0</v>
      </c>
      <c r="K574" s="30">
        <f t="shared" si="162"/>
        <v>0</v>
      </c>
      <c r="L574" s="30">
        <f t="shared" si="162"/>
        <v>0</v>
      </c>
      <c r="M574" s="30">
        <f t="shared" si="162"/>
        <v>0</v>
      </c>
      <c r="N574" s="30">
        <f t="shared" si="162"/>
        <v>0</v>
      </c>
      <c r="O574" s="30">
        <f t="shared" si="162"/>
        <v>0</v>
      </c>
      <c r="P574" s="30">
        <f t="shared" si="162"/>
        <v>0</v>
      </c>
      <c r="Q574" s="30">
        <f>SUM(Q575:Q585)</f>
        <v>0</v>
      </c>
      <c r="R574" s="30">
        <f>SUM(R575:R585)</f>
        <v>0</v>
      </c>
      <c r="S574" s="30">
        <f>SUM(S575:S585)</f>
        <v>0</v>
      </c>
      <c r="T574" s="30">
        <f t="shared" si="162"/>
        <v>0</v>
      </c>
      <c r="U574" s="30"/>
      <c r="V574" s="30">
        <f>SUM(V575:V585)</f>
        <v>0</v>
      </c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outlineLevel="1">
      <c r="A575" s="27" t="s">
        <v>658</v>
      </c>
      <c r="B575" s="6" t="s">
        <v>25</v>
      </c>
      <c r="C575" s="30">
        <f t="shared" ref="C575:C585" si="163">SUM(E575:T575)</f>
        <v>0</v>
      </c>
      <c r="D575" s="30">
        <f t="shared" ref="D575:D585" si="164">SUM(H575:W575)</f>
        <v>0</v>
      </c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>
        <f t="shared" ref="T575:T585" si="165">SUM(U575:V575)</f>
        <v>0</v>
      </c>
      <c r="U575" s="30"/>
      <c r="V575" s="30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outlineLevel="1">
      <c r="A576" s="27" t="s">
        <v>660</v>
      </c>
      <c r="B576" s="6" t="s">
        <v>26</v>
      </c>
      <c r="C576" s="30">
        <f t="shared" si="163"/>
        <v>0</v>
      </c>
      <c r="D576" s="30">
        <f t="shared" si="164"/>
        <v>0</v>
      </c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>
        <f t="shared" si="165"/>
        <v>0</v>
      </c>
      <c r="U576" s="30"/>
      <c r="V576" s="30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outlineLevel="1">
      <c r="A577" s="27" t="s">
        <v>662</v>
      </c>
      <c r="B577" s="6" t="s">
        <v>27</v>
      </c>
      <c r="C577" s="30">
        <f t="shared" si="163"/>
        <v>0</v>
      </c>
      <c r="D577" s="30">
        <f t="shared" si="164"/>
        <v>0</v>
      </c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>
        <f t="shared" si="165"/>
        <v>0</v>
      </c>
      <c r="U577" s="30"/>
      <c r="V577" s="30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outlineLevel="1">
      <c r="A578" s="27" t="s">
        <v>664</v>
      </c>
      <c r="B578" s="6" t="s">
        <v>28</v>
      </c>
      <c r="C578" s="30">
        <f t="shared" si="163"/>
        <v>0</v>
      </c>
      <c r="D578" s="30">
        <f t="shared" si="164"/>
        <v>0</v>
      </c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>
        <f t="shared" si="165"/>
        <v>0</v>
      </c>
      <c r="U578" s="30"/>
      <c r="V578" s="30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outlineLevel="1">
      <c r="A579" s="27" t="s">
        <v>666</v>
      </c>
      <c r="B579" s="6" t="s">
        <v>29</v>
      </c>
      <c r="C579" s="30">
        <f t="shared" si="163"/>
        <v>0</v>
      </c>
      <c r="D579" s="30">
        <f t="shared" si="164"/>
        <v>0</v>
      </c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>
        <f t="shared" si="165"/>
        <v>0</v>
      </c>
      <c r="U579" s="30"/>
      <c r="V579" s="30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outlineLevel="1">
      <c r="A580" s="27" t="s">
        <v>668</v>
      </c>
      <c r="B580" s="6" t="s">
        <v>30</v>
      </c>
      <c r="C580" s="30">
        <f t="shared" si="163"/>
        <v>0</v>
      </c>
      <c r="D580" s="30">
        <f t="shared" si="164"/>
        <v>0</v>
      </c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>
        <f t="shared" si="165"/>
        <v>0</v>
      </c>
      <c r="U580" s="30"/>
      <c r="V580" s="30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outlineLevel="1">
      <c r="A581" s="27" t="s">
        <v>670</v>
      </c>
      <c r="B581" s="6" t="s">
        <v>31</v>
      </c>
      <c r="C581" s="30">
        <f t="shared" si="163"/>
        <v>0</v>
      </c>
      <c r="D581" s="30">
        <f t="shared" si="164"/>
        <v>0</v>
      </c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>
        <f t="shared" si="165"/>
        <v>0</v>
      </c>
      <c r="U581" s="30"/>
      <c r="V581" s="30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outlineLevel="1">
      <c r="A582" s="27" t="s">
        <v>672</v>
      </c>
      <c r="B582" s="6" t="s">
        <v>32</v>
      </c>
      <c r="C582" s="30">
        <f t="shared" si="163"/>
        <v>0</v>
      </c>
      <c r="D582" s="30">
        <f t="shared" si="164"/>
        <v>0</v>
      </c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>
        <f t="shared" si="165"/>
        <v>0</v>
      </c>
      <c r="U582" s="30"/>
      <c r="V582" s="30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outlineLevel="1">
      <c r="A583" s="27" t="s">
        <v>674</v>
      </c>
      <c r="B583" s="6" t="s">
        <v>33</v>
      </c>
      <c r="C583" s="30">
        <f t="shared" si="163"/>
        <v>0</v>
      </c>
      <c r="D583" s="30">
        <f t="shared" si="164"/>
        <v>0</v>
      </c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>
        <f t="shared" si="165"/>
        <v>0</v>
      </c>
      <c r="U583" s="30"/>
      <c r="V583" s="30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outlineLevel="1">
      <c r="A584" s="27" t="s">
        <v>676</v>
      </c>
      <c r="B584" s="6" t="s">
        <v>34</v>
      </c>
      <c r="C584" s="30">
        <f t="shared" si="163"/>
        <v>0</v>
      </c>
      <c r="D584" s="30">
        <f t="shared" si="164"/>
        <v>0</v>
      </c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>
        <f t="shared" si="165"/>
        <v>0</v>
      </c>
      <c r="U584" s="30"/>
      <c r="V584" s="30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outlineLevel="1">
      <c r="A585" s="27" t="s">
        <v>678</v>
      </c>
      <c r="B585" s="6" t="s">
        <v>35</v>
      </c>
      <c r="C585" s="30">
        <f t="shared" si="163"/>
        <v>0</v>
      </c>
      <c r="D585" s="30">
        <f t="shared" si="164"/>
        <v>0</v>
      </c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>
        <f t="shared" si="165"/>
        <v>0</v>
      </c>
      <c r="U585" s="30"/>
      <c r="V585" s="30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s="22" customFormat="1" ht="23.25" customHeight="1">
      <c r="A586" s="20" t="s">
        <v>680</v>
      </c>
      <c r="B586" s="21" t="s">
        <v>36</v>
      </c>
      <c r="C586" s="36">
        <f>+C561+C562+C574</f>
        <v>0</v>
      </c>
      <c r="D586" s="36">
        <f>+D561+D562+D574</f>
        <v>405</v>
      </c>
      <c r="E586" s="36">
        <f t="shared" ref="E586:P586" si="166">+E561+E562+E574</f>
        <v>0</v>
      </c>
      <c r="F586" s="36">
        <f t="shared" si="166"/>
        <v>0</v>
      </c>
      <c r="G586" s="36">
        <f t="shared" si="166"/>
        <v>0</v>
      </c>
      <c r="H586" s="36">
        <f t="shared" si="166"/>
        <v>0</v>
      </c>
      <c r="I586" s="36">
        <f t="shared" si="166"/>
        <v>0</v>
      </c>
      <c r="J586" s="36">
        <f t="shared" si="166"/>
        <v>0</v>
      </c>
      <c r="K586" s="36">
        <f t="shared" si="166"/>
        <v>0</v>
      </c>
      <c r="L586" s="36">
        <f t="shared" si="166"/>
        <v>0</v>
      </c>
      <c r="M586" s="36">
        <f t="shared" si="166"/>
        <v>0</v>
      </c>
      <c r="N586" s="36">
        <f t="shared" si="166"/>
        <v>0</v>
      </c>
      <c r="O586" s="36">
        <f t="shared" si="166"/>
        <v>0</v>
      </c>
      <c r="P586" s="36">
        <f t="shared" si="166"/>
        <v>0</v>
      </c>
      <c r="Q586" s="36"/>
      <c r="R586" s="36"/>
      <c r="S586" s="36"/>
      <c r="T586" s="36"/>
      <c r="U586" s="36"/>
      <c r="V586" s="36"/>
    </row>
    <row r="587" spans="1:43" s="19" customFormat="1" ht="22.5" customHeight="1">
      <c r="A587" s="17" t="s">
        <v>682</v>
      </c>
      <c r="B587" s="18" t="s">
        <v>37</v>
      </c>
      <c r="C587" s="37">
        <f>+C359+C395+C495+C525+C534+C560+C586</f>
        <v>66826</v>
      </c>
      <c r="D587" s="37">
        <f>+D359+D395+D495+D525+D534+D560+D586</f>
        <v>91025</v>
      </c>
      <c r="E587" s="37">
        <f t="shared" ref="E587:P587" si="167">+E359+E395+E495+E525+E534+E560+E586</f>
        <v>49565</v>
      </c>
      <c r="F587" s="37">
        <f t="shared" si="167"/>
        <v>18791</v>
      </c>
      <c r="G587" s="37">
        <f t="shared" si="167"/>
        <v>87089</v>
      </c>
      <c r="H587" s="37">
        <f t="shared" si="167"/>
        <v>173818</v>
      </c>
      <c r="I587" s="37">
        <f t="shared" si="167"/>
        <v>0</v>
      </c>
      <c r="J587" s="37">
        <f t="shared" si="167"/>
        <v>25</v>
      </c>
      <c r="K587" s="37">
        <f t="shared" si="167"/>
        <v>23408</v>
      </c>
      <c r="L587" s="37">
        <f t="shared" si="167"/>
        <v>1873</v>
      </c>
      <c r="M587" s="37">
        <f t="shared" si="167"/>
        <v>0</v>
      </c>
      <c r="N587" s="37">
        <f t="shared" si="167"/>
        <v>0</v>
      </c>
      <c r="O587" s="37">
        <f t="shared" si="167"/>
        <v>0</v>
      </c>
      <c r="P587" s="37">
        <f t="shared" si="167"/>
        <v>0</v>
      </c>
      <c r="Q587" s="37"/>
      <c r="R587" s="37"/>
      <c r="S587" s="37"/>
      <c r="T587" s="37"/>
      <c r="U587" s="37"/>
      <c r="V587" s="37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</row>
    <row r="588" spans="1:43">
      <c r="T588" s="30">
        <f t="shared" ref="T588:T606" si="168">SUM(U588:V588)</f>
        <v>0</v>
      </c>
      <c r="U588" s="8"/>
      <c r="V588" s="8"/>
    </row>
    <row r="589" spans="1:43">
      <c r="A589" s="27" t="s">
        <v>72</v>
      </c>
      <c r="B589" s="6" t="s">
        <v>38</v>
      </c>
      <c r="C589" s="30">
        <f t="shared" ref="C589:C601" si="169">SUM(E589:T589)</f>
        <v>0</v>
      </c>
      <c r="D589" s="30">
        <f t="shared" ref="D589:D601" si="170">SUM(H589:W589)</f>
        <v>0</v>
      </c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>
        <f t="shared" si="168"/>
        <v>0</v>
      </c>
      <c r="U589" s="30"/>
      <c r="V589" s="30"/>
    </row>
    <row r="590" spans="1:43">
      <c r="A590" s="27" t="s">
        <v>73</v>
      </c>
      <c r="B590" s="6" t="s">
        <v>39</v>
      </c>
      <c r="C590" s="30">
        <f t="shared" si="169"/>
        <v>0</v>
      </c>
      <c r="D590" s="30">
        <f t="shared" si="170"/>
        <v>0</v>
      </c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>
        <f t="shared" si="168"/>
        <v>0</v>
      </c>
      <c r="U590" s="30"/>
      <c r="V590" s="30"/>
    </row>
    <row r="591" spans="1:43">
      <c r="A591" s="27" t="s">
        <v>75</v>
      </c>
      <c r="B591" s="6" t="s">
        <v>40</v>
      </c>
      <c r="C591" s="30">
        <f t="shared" si="169"/>
        <v>0</v>
      </c>
      <c r="D591" s="30">
        <f t="shared" si="170"/>
        <v>0</v>
      </c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>
        <f t="shared" si="168"/>
        <v>0</v>
      </c>
      <c r="U591" s="30"/>
      <c r="V591" s="30"/>
    </row>
    <row r="592" spans="1:43">
      <c r="A592" s="27" t="s">
        <v>74</v>
      </c>
      <c r="B592" s="6" t="s">
        <v>41</v>
      </c>
      <c r="C592" s="30">
        <f t="shared" si="169"/>
        <v>0</v>
      </c>
      <c r="D592" s="30">
        <f t="shared" si="170"/>
        <v>0</v>
      </c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>
        <f t="shared" si="168"/>
        <v>0</v>
      </c>
      <c r="U592" s="30"/>
      <c r="V592" s="30"/>
    </row>
    <row r="593" spans="1:22">
      <c r="A593" s="27" t="s">
        <v>84</v>
      </c>
      <c r="B593" s="6" t="s">
        <v>42</v>
      </c>
      <c r="C593" s="30">
        <f t="shared" si="169"/>
        <v>0</v>
      </c>
      <c r="D593" s="30">
        <f t="shared" si="170"/>
        <v>0</v>
      </c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>
        <f t="shared" si="168"/>
        <v>0</v>
      </c>
      <c r="U593" s="30"/>
      <c r="V593" s="30"/>
    </row>
    <row r="594" spans="1:22">
      <c r="A594" s="7" t="s">
        <v>86</v>
      </c>
      <c r="B594" s="9" t="s">
        <v>43</v>
      </c>
      <c r="C594" s="30">
        <f t="shared" si="169"/>
        <v>0</v>
      </c>
      <c r="D594" s="30">
        <f t="shared" si="170"/>
        <v>0</v>
      </c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0">
        <f t="shared" si="168"/>
        <v>0</v>
      </c>
      <c r="U594" s="31"/>
      <c r="V594" s="31"/>
    </row>
    <row r="595" spans="1:22">
      <c r="A595" s="27" t="s">
        <v>88</v>
      </c>
      <c r="B595" s="6" t="s">
        <v>44</v>
      </c>
      <c r="C595" s="30">
        <f t="shared" si="169"/>
        <v>0</v>
      </c>
      <c r="D595" s="30">
        <f t="shared" si="170"/>
        <v>0</v>
      </c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>
        <f t="shared" si="168"/>
        <v>0</v>
      </c>
      <c r="U595" s="30"/>
      <c r="V595" s="30"/>
    </row>
    <row r="596" spans="1:22">
      <c r="A596" s="27" t="s">
        <v>90</v>
      </c>
      <c r="B596" s="6" t="s">
        <v>45</v>
      </c>
      <c r="C596" s="30">
        <f t="shared" si="169"/>
        <v>0</v>
      </c>
      <c r="D596" s="30">
        <f t="shared" si="170"/>
        <v>0</v>
      </c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>
        <f t="shared" si="168"/>
        <v>0</v>
      </c>
      <c r="U596" s="30"/>
      <c r="V596" s="30"/>
    </row>
    <row r="597" spans="1:22">
      <c r="A597" s="27" t="s">
        <v>92</v>
      </c>
      <c r="B597" s="6" t="s">
        <v>46</v>
      </c>
      <c r="C597" s="30">
        <f t="shared" si="169"/>
        <v>0</v>
      </c>
      <c r="D597" s="30">
        <f t="shared" si="170"/>
        <v>0</v>
      </c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>
        <f t="shared" si="168"/>
        <v>0</v>
      </c>
      <c r="U597" s="30"/>
      <c r="V597" s="30"/>
    </row>
    <row r="598" spans="1:22">
      <c r="A598" s="27" t="s">
        <v>94</v>
      </c>
      <c r="B598" s="6" t="s">
        <v>47</v>
      </c>
      <c r="C598" s="30">
        <f t="shared" si="169"/>
        <v>0</v>
      </c>
      <c r="D598" s="30">
        <f t="shared" si="170"/>
        <v>0</v>
      </c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>
        <f t="shared" si="168"/>
        <v>0</v>
      </c>
      <c r="U598" s="30"/>
      <c r="V598" s="30"/>
    </row>
    <row r="599" spans="1:22">
      <c r="A599" s="27" t="s">
        <v>96</v>
      </c>
      <c r="B599" s="6" t="s">
        <v>48</v>
      </c>
      <c r="C599" s="30">
        <f t="shared" si="169"/>
        <v>0</v>
      </c>
      <c r="D599" s="30">
        <f t="shared" si="170"/>
        <v>0</v>
      </c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>
        <f t="shared" si="168"/>
        <v>0</v>
      </c>
      <c r="U599" s="30"/>
      <c r="V599" s="30"/>
    </row>
    <row r="600" spans="1:22">
      <c r="A600" s="27" t="s">
        <v>98</v>
      </c>
      <c r="B600" s="6" t="s">
        <v>49</v>
      </c>
      <c r="C600" s="30">
        <f t="shared" si="169"/>
        <v>0</v>
      </c>
      <c r="D600" s="30">
        <f t="shared" si="170"/>
        <v>0</v>
      </c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>
        <f t="shared" si="168"/>
        <v>0</v>
      </c>
      <c r="U600" s="30"/>
      <c r="V600" s="30"/>
    </row>
    <row r="601" spans="1:22">
      <c r="A601" s="7" t="s">
        <v>100</v>
      </c>
      <c r="B601" s="9" t="s">
        <v>50</v>
      </c>
      <c r="C601" s="30">
        <f t="shared" si="169"/>
        <v>0</v>
      </c>
      <c r="D601" s="30">
        <f t="shared" si="170"/>
        <v>0</v>
      </c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0">
        <f t="shared" si="168"/>
        <v>0</v>
      </c>
      <c r="U601" s="31"/>
      <c r="V601" s="31"/>
    </row>
    <row r="602" spans="1:22">
      <c r="A602" s="27" t="s">
        <v>71</v>
      </c>
      <c r="B602" s="6" t="s">
        <v>51</v>
      </c>
      <c r="C602" s="30">
        <v>0</v>
      </c>
      <c r="D602" s="30">
        <v>5036</v>
      </c>
      <c r="E602" s="30">
        <f>+D587-C587</f>
        <v>24199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</row>
    <row r="603" spans="1:22">
      <c r="A603" s="27" t="s">
        <v>103</v>
      </c>
      <c r="B603" s="6" t="s">
        <v>52</v>
      </c>
      <c r="C603" s="30">
        <f>SUM(E603:T603)</f>
        <v>0</v>
      </c>
      <c r="D603" s="30">
        <f>SUM(H603:W603)</f>
        <v>0</v>
      </c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>
        <f t="shared" si="168"/>
        <v>0</v>
      </c>
      <c r="U603" s="30"/>
      <c r="V603" s="30"/>
    </row>
    <row r="604" spans="1:22">
      <c r="A604" s="7" t="s">
        <v>105</v>
      </c>
      <c r="B604" s="9" t="s">
        <v>53</v>
      </c>
      <c r="C604" s="30">
        <f>+C602+C603</f>
        <v>0</v>
      </c>
      <c r="D604" s="30">
        <f>+D602+D603</f>
        <v>5036</v>
      </c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0">
        <f t="shared" si="168"/>
        <v>0</v>
      </c>
      <c r="U604" s="31"/>
      <c r="V604" s="31"/>
    </row>
    <row r="605" spans="1:22">
      <c r="A605" s="27" t="s">
        <v>107</v>
      </c>
      <c r="B605" s="6" t="s">
        <v>54</v>
      </c>
      <c r="C605" s="30">
        <f t="shared" ref="C605:C610" si="171">SUM(E605:T605)</f>
        <v>0</v>
      </c>
      <c r="D605" s="30">
        <v>1166</v>
      </c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>
        <f t="shared" si="168"/>
        <v>0</v>
      </c>
      <c r="U605" s="30"/>
      <c r="V605" s="30"/>
    </row>
    <row r="606" spans="1:22">
      <c r="A606" s="27" t="s">
        <v>109</v>
      </c>
      <c r="B606" s="6" t="s">
        <v>55</v>
      </c>
      <c r="C606" s="30">
        <f t="shared" si="171"/>
        <v>0</v>
      </c>
      <c r="D606" s="30">
        <f>SUM(H606:W606)</f>
        <v>0</v>
      </c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>
        <f t="shared" si="168"/>
        <v>0</v>
      </c>
      <c r="U606" s="30"/>
      <c r="V606" s="30"/>
    </row>
    <row r="607" spans="1:22">
      <c r="A607" s="27" t="s">
        <v>111</v>
      </c>
      <c r="B607" s="6" t="s">
        <v>56</v>
      </c>
      <c r="C607" s="30">
        <f t="shared" si="171"/>
        <v>0</v>
      </c>
      <c r="D607" s="30">
        <f>SUM(H607:W607)</f>
        <v>0</v>
      </c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>
        <f>+V316-V587</f>
        <v>0</v>
      </c>
    </row>
    <row r="608" spans="1:22">
      <c r="A608" s="27" t="s">
        <v>113</v>
      </c>
      <c r="B608" s="6" t="s">
        <v>57</v>
      </c>
      <c r="C608" s="30">
        <f t="shared" si="171"/>
        <v>0</v>
      </c>
      <c r="D608" s="30">
        <f>SUM(H608:W608)</f>
        <v>0</v>
      </c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>
        <f>SUM(U608:V608)</f>
        <v>0</v>
      </c>
      <c r="U608" s="30"/>
      <c r="V608" s="30"/>
    </row>
    <row r="609" spans="1:22">
      <c r="A609" s="27" t="s">
        <v>115</v>
      </c>
      <c r="B609" s="6" t="s">
        <v>58</v>
      </c>
      <c r="C609" s="30">
        <f t="shared" si="171"/>
        <v>0</v>
      </c>
      <c r="D609" s="30">
        <f>SUM(H609:W609)</f>
        <v>0</v>
      </c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>
        <f>SUM(U609:V609)</f>
        <v>0</v>
      </c>
      <c r="U609" s="30"/>
      <c r="V609" s="30"/>
    </row>
    <row r="610" spans="1:22">
      <c r="A610" s="27" t="s">
        <v>117</v>
      </c>
      <c r="B610" s="6" t="s">
        <v>59</v>
      </c>
      <c r="C610" s="30">
        <f t="shared" si="171"/>
        <v>0</v>
      </c>
      <c r="D610" s="30">
        <f>SUM(H610:W610)</f>
        <v>0</v>
      </c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>
        <f>SUM(U610:V610)</f>
        <v>0</v>
      </c>
      <c r="U610" s="30"/>
      <c r="V610" s="30"/>
    </row>
    <row r="611" spans="1:22">
      <c r="A611" s="7" t="s">
        <v>119</v>
      </c>
      <c r="B611" s="9" t="s">
        <v>60</v>
      </c>
      <c r="C611" s="30">
        <f>+C604+C605</f>
        <v>0</v>
      </c>
      <c r="D611" s="30">
        <f t="shared" ref="D611" si="172">+D604+D605</f>
        <v>6202</v>
      </c>
      <c r="E611" s="31">
        <f>+D560+D586-C586</f>
        <v>405</v>
      </c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>
        <f>+T594+T601+T604+T605+T606+T607+T608+T609</f>
        <v>0</v>
      </c>
      <c r="U611" s="31"/>
      <c r="V611" s="31">
        <f>+V594+V601+V604+V605+V606+V607+V608+V609</f>
        <v>0</v>
      </c>
    </row>
    <row r="612" spans="1:22">
      <c r="A612" s="27" t="s">
        <v>121</v>
      </c>
      <c r="B612" s="6" t="s">
        <v>61</v>
      </c>
      <c r="C612" s="30">
        <f t="shared" ref="C612:C620" si="173">SUM(E612:T612)</f>
        <v>0</v>
      </c>
      <c r="D612" s="30">
        <f t="shared" ref="D612:D620" si="174">SUM(H612:W612)</f>
        <v>0</v>
      </c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>
        <f t="shared" ref="T612:T620" si="175">SUM(U612:V612)</f>
        <v>0</v>
      </c>
      <c r="U612" s="30"/>
      <c r="V612" s="30"/>
    </row>
    <row r="613" spans="1:22">
      <c r="A613" s="27" t="s">
        <v>123</v>
      </c>
      <c r="B613" s="6" t="s">
        <v>62</v>
      </c>
      <c r="C613" s="30">
        <f t="shared" si="173"/>
        <v>0</v>
      </c>
      <c r="D613" s="30">
        <f t="shared" si="174"/>
        <v>0</v>
      </c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>
        <f t="shared" si="175"/>
        <v>0</v>
      </c>
      <c r="U613" s="30"/>
      <c r="V613" s="30"/>
    </row>
    <row r="614" spans="1:22">
      <c r="A614" s="27" t="s">
        <v>125</v>
      </c>
      <c r="B614" s="6" t="s">
        <v>63</v>
      </c>
      <c r="C614" s="30">
        <f t="shared" si="173"/>
        <v>0</v>
      </c>
      <c r="D614" s="30">
        <f t="shared" si="174"/>
        <v>0</v>
      </c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>
        <f t="shared" si="175"/>
        <v>0</v>
      </c>
      <c r="U614" s="30"/>
      <c r="V614" s="30"/>
    </row>
    <row r="615" spans="1:22">
      <c r="A615" s="27" t="s">
        <v>127</v>
      </c>
      <c r="B615" s="6" t="s">
        <v>64</v>
      </c>
      <c r="C615" s="30">
        <f t="shared" si="173"/>
        <v>0</v>
      </c>
      <c r="D615" s="30">
        <f t="shared" si="174"/>
        <v>0</v>
      </c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>
        <f t="shared" si="175"/>
        <v>0</v>
      </c>
      <c r="U615" s="30"/>
      <c r="V615" s="30"/>
    </row>
    <row r="616" spans="1:22">
      <c r="A616" s="27" t="s">
        <v>129</v>
      </c>
      <c r="B616" s="6" t="s">
        <v>65</v>
      </c>
      <c r="C616" s="30">
        <f t="shared" si="173"/>
        <v>0</v>
      </c>
      <c r="D616" s="30">
        <f t="shared" si="174"/>
        <v>0</v>
      </c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>
        <f t="shared" si="175"/>
        <v>0</v>
      </c>
      <c r="U616" s="30"/>
      <c r="V616" s="30"/>
    </row>
    <row r="617" spans="1:22">
      <c r="A617" s="27" t="s">
        <v>131</v>
      </c>
      <c r="B617" s="6" t="s">
        <v>66</v>
      </c>
      <c r="C617" s="30">
        <f t="shared" si="173"/>
        <v>0</v>
      </c>
      <c r="D617" s="30">
        <f t="shared" si="174"/>
        <v>0</v>
      </c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>
        <f t="shared" si="175"/>
        <v>0</v>
      </c>
      <c r="U617" s="30"/>
      <c r="V617" s="30"/>
    </row>
    <row r="618" spans="1:22">
      <c r="A618" s="27" t="s">
        <v>133</v>
      </c>
      <c r="B618" s="6" t="s">
        <v>67</v>
      </c>
      <c r="C618" s="30">
        <f t="shared" si="173"/>
        <v>0</v>
      </c>
      <c r="D618" s="30">
        <f t="shared" si="174"/>
        <v>0</v>
      </c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>
        <f t="shared" si="175"/>
        <v>0</v>
      </c>
      <c r="U618" s="30"/>
      <c r="V618" s="30"/>
    </row>
    <row r="619" spans="1:22">
      <c r="A619" s="7" t="s">
        <v>135</v>
      </c>
      <c r="B619" s="9" t="s">
        <v>68</v>
      </c>
      <c r="C619" s="30">
        <f t="shared" si="173"/>
        <v>0</v>
      </c>
      <c r="D619" s="30">
        <f t="shared" si="174"/>
        <v>0</v>
      </c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0">
        <f t="shared" si="175"/>
        <v>0</v>
      </c>
      <c r="U619" s="31"/>
      <c r="V619" s="31"/>
    </row>
    <row r="620" spans="1:22">
      <c r="A620" s="27" t="s">
        <v>137</v>
      </c>
      <c r="B620" s="6" t="s">
        <v>69</v>
      </c>
      <c r="C620" s="30">
        <f t="shared" si="173"/>
        <v>0</v>
      </c>
      <c r="D620" s="30">
        <f t="shared" si="174"/>
        <v>0</v>
      </c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>
        <f t="shared" si="175"/>
        <v>0</v>
      </c>
      <c r="U620" s="30"/>
      <c r="V620" s="30"/>
    </row>
    <row r="621" spans="1:22">
      <c r="A621" s="7" t="s">
        <v>139</v>
      </c>
      <c r="B621" s="9" t="s">
        <v>70</v>
      </c>
      <c r="C621" s="30">
        <f>+C611</f>
        <v>0</v>
      </c>
      <c r="D621" s="30">
        <f t="shared" ref="D621" si="176">+D611</f>
        <v>6202</v>
      </c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>
        <f>+T611+T619+T620</f>
        <v>0</v>
      </c>
      <c r="U621" s="31"/>
      <c r="V621" s="31">
        <f>+V611+V619+V620</f>
        <v>0</v>
      </c>
    </row>
    <row r="623" spans="1:22">
      <c r="B623" s="1" t="s">
        <v>930</v>
      </c>
      <c r="D623" s="8">
        <v>1006</v>
      </c>
    </row>
    <row r="624" spans="1:22">
      <c r="A624" s="64" t="s">
        <v>117</v>
      </c>
      <c r="B624" s="65" t="s">
        <v>296</v>
      </c>
      <c r="C624" s="8">
        <v>16574</v>
      </c>
      <c r="D624" s="8">
        <v>16128</v>
      </c>
    </row>
    <row r="625" spans="1:22">
      <c r="A625" s="66" t="s">
        <v>148</v>
      </c>
      <c r="B625" s="67" t="s">
        <v>535</v>
      </c>
      <c r="C625" s="8">
        <f>+C623+C624</f>
        <v>16574</v>
      </c>
      <c r="D625" s="8">
        <f t="shared" ref="D625" si="177">+D623+D624</f>
        <v>17134</v>
      </c>
    </row>
    <row r="627" spans="1:22">
      <c r="B627" s="26" t="s">
        <v>578</v>
      </c>
      <c r="C627" s="8">
        <f>+C316</f>
        <v>51452</v>
      </c>
      <c r="D627" s="8">
        <f t="shared" ref="D627" si="178">+D316</f>
        <v>81293</v>
      </c>
      <c r="U627" s="8"/>
      <c r="V627" s="8"/>
    </row>
    <row r="628" spans="1:22">
      <c r="B628" s="26" t="s">
        <v>579</v>
      </c>
      <c r="C628" s="8">
        <f>+C587</f>
        <v>66826</v>
      </c>
      <c r="D628" s="8">
        <f t="shared" ref="D628" si="179">+D587</f>
        <v>91025</v>
      </c>
      <c r="U628" s="8"/>
      <c r="V628" s="8"/>
    </row>
    <row r="629" spans="1:22">
      <c r="B629" s="26" t="s">
        <v>533</v>
      </c>
      <c r="C629" s="8">
        <f>+C602+C605</f>
        <v>0</v>
      </c>
      <c r="D629" s="8">
        <f t="shared" ref="D629" si="180">+D602+D605</f>
        <v>6202</v>
      </c>
      <c r="U629" s="8"/>
      <c r="V629" s="8"/>
    </row>
    <row r="630" spans="1:22">
      <c r="B630" s="26" t="s">
        <v>534</v>
      </c>
      <c r="C630" s="8">
        <f>+C624+C623</f>
        <v>16574</v>
      </c>
      <c r="D630" s="8">
        <f>+D624+D623</f>
        <v>17134</v>
      </c>
    </row>
    <row r="631" spans="1:22">
      <c r="C631" s="8">
        <f>+C627+C630-C628-C629</f>
        <v>1200</v>
      </c>
      <c r="D631" s="8">
        <f t="shared" ref="D631" si="181">+D627+D630-D628-D629</f>
        <v>1200</v>
      </c>
    </row>
  </sheetData>
  <autoFilter ref="A2:T621">
    <filterColumn colId="3"/>
  </autoFilter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scale="58" orientation="portrait" horizontalDpi="300" verticalDpi="300" r:id="rId1"/>
  <headerFooter alignWithMargins="0">
    <oddHeader>&amp;L&amp;"Arial CE,Félkövér"Odracsehi Község Önkormányzat&amp;"Arial CE,Normál"
2015. évi költségvetési rendelete&amp;RÉrték típus: Ezer Forint</oddHeader>
    <oddFooter>&amp;R&amp;P/&amp;N</oddFooter>
  </headerFooter>
  <rowBreaks count="2" manualBreakCount="2">
    <brk id="100" max="3" man="1"/>
    <brk id="496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>
    <outlinePr summaryBelow="0"/>
  </sheetPr>
  <dimension ref="A1:AF630"/>
  <sheetViews>
    <sheetView view="pageBreakPreview" zoomScale="85" zoomScaleNormal="85" zoomScaleSheetLayoutView="85" workbookViewId="0">
      <pane xSplit="2" ySplit="2" topLeftCell="C510" activePane="bottomRight" state="frozen"/>
      <selection activeCell="F52" sqref="F52"/>
      <selection pane="topRight" activeCell="F52" sqref="F52"/>
      <selection pane="bottomLeft" activeCell="F52" sqref="F52"/>
      <selection pane="bottomRight" activeCell="D608" sqref="D608"/>
    </sheetView>
  </sheetViews>
  <sheetFormatPr defaultRowHeight="12.75" outlineLevelRow="1"/>
  <cols>
    <col min="1" max="1" width="8.140625" style="1" customWidth="1"/>
    <col min="2" max="2" width="82" style="1" customWidth="1"/>
    <col min="3" max="3" width="20.5703125" style="8" customWidth="1"/>
    <col min="4" max="4" width="20.140625" style="8" customWidth="1"/>
    <col min="5" max="5" width="21.140625" style="8" hidden="1" customWidth="1"/>
    <col min="6" max="8" width="17.42578125" style="8" customWidth="1"/>
    <col min="9" max="9" width="18" style="8" customWidth="1"/>
    <col min="10" max="10" width="9.85546875" style="29" customWidth="1"/>
    <col min="11" max="11" width="10.140625" style="29" customWidth="1"/>
    <col min="12" max="32" width="9.140625" style="5"/>
    <col min="33" max="16384" width="9.140625" style="1"/>
  </cols>
  <sheetData>
    <row r="1" spans="1:32" s="5" customFormat="1" ht="12.75" customHeight="1">
      <c r="A1" s="56"/>
      <c r="B1" s="57"/>
      <c r="C1" s="72"/>
      <c r="D1" s="72"/>
      <c r="E1" s="72" t="s">
        <v>925</v>
      </c>
      <c r="F1" s="57"/>
      <c r="G1" s="57"/>
      <c r="H1" s="57"/>
      <c r="I1" s="57"/>
      <c r="J1" s="29"/>
      <c r="K1" s="29"/>
    </row>
    <row r="2" spans="1:32" s="40" customFormat="1" ht="38.25">
      <c r="A2" s="2"/>
      <c r="B2" s="2" t="s">
        <v>76</v>
      </c>
      <c r="C2" s="3" t="s">
        <v>80</v>
      </c>
      <c r="D2" s="3" t="s">
        <v>923</v>
      </c>
      <c r="E2" s="160" t="s">
        <v>975</v>
      </c>
      <c r="F2" s="3"/>
      <c r="G2" s="3"/>
      <c r="H2" s="3"/>
      <c r="I2" s="3"/>
      <c r="J2" s="38"/>
      <c r="K2" s="38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1:32">
      <c r="A3" s="27" t="s">
        <v>72</v>
      </c>
      <c r="B3" s="6" t="s">
        <v>77</v>
      </c>
      <c r="C3" s="30">
        <v>9602</v>
      </c>
      <c r="D3" s="30">
        <v>9347</v>
      </c>
      <c r="E3" s="30">
        <v>9346</v>
      </c>
      <c r="F3" s="30"/>
      <c r="G3" s="30"/>
      <c r="H3" s="30"/>
      <c r="I3" s="30"/>
      <c r="J3" s="30"/>
      <c r="K3" s="30"/>
    </row>
    <row r="4" spans="1:32" hidden="1">
      <c r="A4" s="27" t="s">
        <v>73</v>
      </c>
      <c r="B4" s="6" t="s">
        <v>78</v>
      </c>
      <c r="C4" s="30">
        <f>SUM(F4:I4)</f>
        <v>0</v>
      </c>
      <c r="D4" s="30">
        <f>SUM(G4:L4)</f>
        <v>0</v>
      </c>
      <c r="E4" s="30">
        <f>SUM(H4:M4)</f>
        <v>0</v>
      </c>
      <c r="F4" s="30"/>
      <c r="G4" s="30"/>
      <c r="H4" s="30"/>
      <c r="I4" s="30"/>
      <c r="J4" s="30"/>
      <c r="K4" s="3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>
      <c r="A5" s="27" t="s">
        <v>75</v>
      </c>
      <c r="B5" s="6" t="s">
        <v>79</v>
      </c>
      <c r="C5" s="30">
        <v>0</v>
      </c>
      <c r="D5" s="30">
        <v>0</v>
      </c>
      <c r="E5" s="30">
        <v>0</v>
      </c>
      <c r="F5" s="62"/>
      <c r="G5" s="62"/>
      <c r="H5" s="62"/>
      <c r="I5" s="30"/>
      <c r="J5" s="30"/>
      <c r="K5" s="3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idden="1">
      <c r="A6" s="27" t="s">
        <v>74</v>
      </c>
      <c r="B6" s="6" t="s">
        <v>83</v>
      </c>
      <c r="C6" s="30">
        <f>SUM(F6:I6)</f>
        <v>0</v>
      </c>
      <c r="D6" s="30">
        <f>SUM(G6:L6)</f>
        <v>0</v>
      </c>
      <c r="E6" s="30">
        <f>SUM(H6:M6)</f>
        <v>0</v>
      </c>
      <c r="F6" s="30"/>
      <c r="G6" s="30"/>
      <c r="H6" s="30"/>
      <c r="I6" s="30"/>
      <c r="J6" s="30"/>
      <c r="K6" s="30"/>
    </row>
    <row r="7" spans="1:32" hidden="1">
      <c r="A7" s="27" t="s">
        <v>84</v>
      </c>
      <c r="B7" s="6" t="s">
        <v>85</v>
      </c>
      <c r="C7" s="30">
        <f>SUM(F7:I7)</f>
        <v>0</v>
      </c>
      <c r="D7" s="30">
        <f>SUM(G7:L7)</f>
        <v>0</v>
      </c>
      <c r="E7" s="30">
        <f>SUM(H7:M7)</f>
        <v>0</v>
      </c>
      <c r="F7" s="30"/>
      <c r="G7" s="30"/>
      <c r="H7" s="30"/>
      <c r="I7" s="30"/>
      <c r="J7" s="30"/>
      <c r="K7" s="3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>
      <c r="A8" s="27" t="s">
        <v>86</v>
      </c>
      <c r="B8" s="6" t="s">
        <v>87</v>
      </c>
      <c r="C8" s="30">
        <v>0</v>
      </c>
      <c r="D8" s="30">
        <v>0</v>
      </c>
      <c r="E8" s="30">
        <v>0</v>
      </c>
      <c r="F8" s="30"/>
      <c r="G8" s="30"/>
      <c r="H8" s="30"/>
      <c r="I8" s="30"/>
      <c r="J8" s="30"/>
      <c r="K8" s="30"/>
    </row>
    <row r="9" spans="1:32">
      <c r="A9" s="27" t="s">
        <v>88</v>
      </c>
      <c r="B9" s="6" t="s">
        <v>89</v>
      </c>
      <c r="C9" s="30">
        <v>384</v>
      </c>
      <c r="D9" s="30">
        <v>480</v>
      </c>
      <c r="E9" s="30">
        <v>480</v>
      </c>
      <c r="F9" s="30"/>
      <c r="G9" s="30"/>
      <c r="H9" s="30"/>
      <c r="I9" s="30"/>
      <c r="J9" s="30"/>
      <c r="K9" s="30"/>
    </row>
    <row r="10" spans="1:32" hidden="1">
      <c r="A10" s="27" t="s">
        <v>90</v>
      </c>
      <c r="B10" s="6" t="s">
        <v>91</v>
      </c>
      <c r="C10" s="30">
        <f>SUM(F10:I10)</f>
        <v>0</v>
      </c>
      <c r="D10" s="30">
        <f>SUM(G10:L10)</f>
        <v>0</v>
      </c>
      <c r="E10" s="30">
        <f>SUM(H10:M10)</f>
        <v>0</v>
      </c>
      <c r="F10" s="30"/>
      <c r="G10" s="30"/>
      <c r="H10" s="30"/>
      <c r="I10" s="30"/>
      <c r="J10" s="30"/>
      <c r="K10" s="3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>
      <c r="A11" s="27" t="s">
        <v>92</v>
      </c>
      <c r="B11" s="6" t="s">
        <v>93</v>
      </c>
      <c r="C11" s="30">
        <v>180</v>
      </c>
      <c r="D11" s="30">
        <v>100</v>
      </c>
      <c r="E11" s="30">
        <v>92</v>
      </c>
      <c r="F11" s="30"/>
      <c r="G11" s="30"/>
      <c r="H11" s="30"/>
      <c r="I11" s="30"/>
      <c r="J11" s="30"/>
      <c r="K11" s="3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>
      <c r="A12" s="27" t="s">
        <v>94</v>
      </c>
      <c r="B12" s="6" t="s">
        <v>95</v>
      </c>
      <c r="C12" s="30">
        <v>48</v>
      </c>
      <c r="D12" s="30">
        <v>19</v>
      </c>
      <c r="E12" s="30">
        <v>0</v>
      </c>
      <c r="F12" s="30"/>
      <c r="G12" s="30"/>
      <c r="H12" s="30"/>
      <c r="I12" s="30"/>
      <c r="J12" s="30"/>
      <c r="K12" s="30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idden="1">
      <c r="A13" s="27" t="s">
        <v>96</v>
      </c>
      <c r="B13" s="6" t="s">
        <v>97</v>
      </c>
      <c r="C13" s="30">
        <f>SUM(F13:I13)</f>
        <v>0</v>
      </c>
      <c r="D13" s="30">
        <f>SUM(G13:L13)</f>
        <v>0</v>
      </c>
      <c r="E13" s="30">
        <f>SUM(H13:M13)</f>
        <v>0</v>
      </c>
      <c r="F13" s="30"/>
      <c r="G13" s="30"/>
      <c r="H13" s="30"/>
      <c r="I13" s="30"/>
      <c r="J13" s="30"/>
      <c r="K13" s="30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idden="1">
      <c r="A14" s="27" t="s">
        <v>98</v>
      </c>
      <c r="B14" s="6" t="s">
        <v>99</v>
      </c>
      <c r="C14" s="30">
        <f>SUM(F14:I14)</f>
        <v>0</v>
      </c>
      <c r="D14" s="30">
        <f>SUM(G14:L14)</f>
        <v>0</v>
      </c>
      <c r="E14" s="30">
        <f>SUM(H14:M14)</f>
        <v>0</v>
      </c>
      <c r="F14" s="30"/>
      <c r="G14" s="30"/>
      <c r="H14" s="30"/>
      <c r="I14" s="30"/>
      <c r="J14" s="30"/>
      <c r="K14" s="3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A15" s="27" t="s">
        <v>100</v>
      </c>
      <c r="B15" s="6" t="s">
        <v>101</v>
      </c>
      <c r="C15" s="30">
        <f>SUM(F15:I15)</f>
        <v>0</v>
      </c>
      <c r="D15" s="30">
        <v>200</v>
      </c>
      <c r="E15" s="30">
        <v>195</v>
      </c>
      <c r="F15" s="30"/>
      <c r="G15" s="30"/>
      <c r="H15" s="30"/>
      <c r="I15" s="30"/>
      <c r="J15" s="30"/>
      <c r="K15" s="30"/>
    </row>
    <row r="16" spans="1:32" hidden="1">
      <c r="A16" s="27" t="s">
        <v>71</v>
      </c>
      <c r="B16" s="6" t="s">
        <v>102</v>
      </c>
      <c r="C16" s="30">
        <f>SUM(F16:I16)</f>
        <v>0</v>
      </c>
      <c r="D16" s="30">
        <f>SUM(G16:L16)</f>
        <v>0</v>
      </c>
      <c r="E16" s="30">
        <f>SUM(H16:M16)</f>
        <v>0</v>
      </c>
      <c r="F16" s="30"/>
      <c r="G16" s="30"/>
      <c r="H16" s="30"/>
      <c r="I16" s="30"/>
      <c r="J16" s="30"/>
      <c r="K16" s="3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>
      <c r="A17" s="7" t="s">
        <v>103</v>
      </c>
      <c r="B17" s="9" t="s">
        <v>104</v>
      </c>
      <c r="C17" s="31">
        <f t="shared" ref="C17:I17" si="0">SUM(C3:C16)</f>
        <v>10214</v>
      </c>
      <c r="D17" s="31">
        <f>SUM(D3:D16)</f>
        <v>10146</v>
      </c>
      <c r="E17" s="31">
        <f>SUM(E3:E16)</f>
        <v>10113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/>
      <c r="K17" s="31">
        <f>SUM(K3:K16)</f>
        <v>0</v>
      </c>
    </row>
    <row r="18" spans="1:32" hidden="1">
      <c r="A18" s="27" t="s">
        <v>105</v>
      </c>
      <c r="B18" s="6" t="s">
        <v>106</v>
      </c>
      <c r="C18" s="30">
        <f>SUM(F18:I18)</f>
        <v>0</v>
      </c>
      <c r="D18" s="30">
        <f t="shared" ref="D18:E20" si="1">SUM(G18:L18)</f>
        <v>0</v>
      </c>
      <c r="E18" s="30">
        <f t="shared" si="1"/>
        <v>0</v>
      </c>
      <c r="F18" s="30"/>
      <c r="G18" s="30"/>
      <c r="H18" s="30"/>
      <c r="I18" s="30"/>
      <c r="J18" s="30"/>
      <c r="K18" s="3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25.5" hidden="1">
      <c r="A19" s="27" t="s">
        <v>107</v>
      </c>
      <c r="B19" s="6" t="s">
        <v>108</v>
      </c>
      <c r="C19" s="30">
        <f>SUM(F19:I19)</f>
        <v>0</v>
      </c>
      <c r="D19" s="30">
        <f t="shared" si="1"/>
        <v>0</v>
      </c>
      <c r="E19" s="30">
        <f t="shared" si="1"/>
        <v>0</v>
      </c>
      <c r="F19" s="30"/>
      <c r="G19" s="30"/>
      <c r="H19" s="30"/>
      <c r="I19" s="30"/>
      <c r="J19" s="30"/>
      <c r="K19" s="3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idden="1">
      <c r="A20" s="27" t="s">
        <v>109</v>
      </c>
      <c r="B20" s="6" t="s">
        <v>110</v>
      </c>
      <c r="C20" s="30">
        <f>SUM(F20:I20)</f>
        <v>0</v>
      </c>
      <c r="D20" s="30">
        <f t="shared" si="1"/>
        <v>0</v>
      </c>
      <c r="E20" s="30">
        <f t="shared" si="1"/>
        <v>0</v>
      </c>
      <c r="F20" s="30"/>
      <c r="G20" s="30"/>
      <c r="H20" s="30"/>
      <c r="I20" s="30"/>
      <c r="J20" s="30"/>
      <c r="K20" s="3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hidden="1" customHeight="1">
      <c r="A21" s="7" t="s">
        <v>111</v>
      </c>
      <c r="B21" s="9" t="s">
        <v>112</v>
      </c>
      <c r="C21" s="31">
        <f t="shared" ref="C21:I21" si="2">SUM(C18:C20)</f>
        <v>0</v>
      </c>
      <c r="D21" s="31">
        <f>SUM(D18:D20)</f>
        <v>0</v>
      </c>
      <c r="E21" s="31">
        <f>SUM(E18:E20)</f>
        <v>0</v>
      </c>
      <c r="F21" s="31">
        <f t="shared" si="2"/>
        <v>0</v>
      </c>
      <c r="G21" s="31">
        <f t="shared" si="2"/>
        <v>0</v>
      </c>
      <c r="H21" s="31">
        <f t="shared" si="2"/>
        <v>0</v>
      </c>
      <c r="I21" s="31">
        <f t="shared" si="2"/>
        <v>0</v>
      </c>
      <c r="J21" s="31"/>
      <c r="K21" s="31">
        <f>SUM(K18:K20)</f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s="13" customFormat="1" ht="22.5" customHeight="1">
      <c r="A22" s="11" t="s">
        <v>113</v>
      </c>
      <c r="B22" s="12" t="s">
        <v>114</v>
      </c>
      <c r="C22" s="32">
        <f t="shared" ref="C22:I22" si="3">+C17+C21</f>
        <v>10214</v>
      </c>
      <c r="D22" s="32">
        <f>+D17+D21</f>
        <v>10146</v>
      </c>
      <c r="E22" s="32">
        <f>+E17+E21</f>
        <v>10113</v>
      </c>
      <c r="F22" s="32">
        <f t="shared" si="3"/>
        <v>0</v>
      </c>
      <c r="G22" s="32">
        <f t="shared" si="3"/>
        <v>0</v>
      </c>
      <c r="H22" s="32">
        <f t="shared" si="3"/>
        <v>0</v>
      </c>
      <c r="I22" s="32">
        <f t="shared" si="3"/>
        <v>0</v>
      </c>
      <c r="J22" s="32"/>
      <c r="K22" s="32">
        <f>+K17+K21</f>
        <v>0</v>
      </c>
    </row>
    <row r="23" spans="1:32" s="13" customFormat="1" ht="25.5">
      <c r="A23" s="11" t="s">
        <v>115</v>
      </c>
      <c r="B23" s="12" t="s">
        <v>116</v>
      </c>
      <c r="C23" s="32">
        <f t="shared" ref="C23:I23" si="4">SUM(C24:C30)</f>
        <v>2760</v>
      </c>
      <c r="D23" s="32">
        <f>SUM(D24:D30)</f>
        <v>2860</v>
      </c>
      <c r="E23" s="32">
        <f>SUM(E24:E30)</f>
        <v>2787</v>
      </c>
      <c r="F23" s="32">
        <f t="shared" si="4"/>
        <v>0</v>
      </c>
      <c r="G23" s="32">
        <f t="shared" si="4"/>
        <v>0</v>
      </c>
      <c r="H23" s="32">
        <f t="shared" si="4"/>
        <v>0</v>
      </c>
      <c r="I23" s="32">
        <f t="shared" si="4"/>
        <v>0</v>
      </c>
      <c r="J23" s="32"/>
      <c r="K23" s="32">
        <f>SUM(K24:K30)</f>
        <v>0</v>
      </c>
    </row>
    <row r="24" spans="1:32">
      <c r="A24" s="27" t="s">
        <v>117</v>
      </c>
      <c r="B24" s="6" t="s">
        <v>118</v>
      </c>
      <c r="C24" s="30">
        <v>2760</v>
      </c>
      <c r="D24" s="30">
        <v>2689</v>
      </c>
      <c r="E24" s="30">
        <v>2616</v>
      </c>
      <c r="F24" s="30"/>
      <c r="G24" s="30"/>
      <c r="H24" s="30"/>
      <c r="I24" s="30"/>
      <c r="J24" s="30"/>
      <c r="K24" s="30"/>
    </row>
    <row r="25" spans="1:32">
      <c r="A25" s="27" t="s">
        <v>119</v>
      </c>
      <c r="B25" s="6" t="s">
        <v>120</v>
      </c>
      <c r="C25" s="30">
        <f>SUM(F25:I25)</f>
        <v>0</v>
      </c>
      <c r="D25" s="30">
        <v>0</v>
      </c>
      <c r="E25" s="30">
        <v>0</v>
      </c>
      <c r="F25" s="30"/>
      <c r="G25" s="30"/>
      <c r="H25" s="30"/>
      <c r="I25" s="30"/>
      <c r="J25" s="30"/>
      <c r="K25" s="30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idden="1">
      <c r="A26" s="27" t="s">
        <v>121</v>
      </c>
      <c r="B26" s="6" t="s">
        <v>122</v>
      </c>
      <c r="C26" s="30">
        <f>SUM(F26:I26)</f>
        <v>0</v>
      </c>
      <c r="D26" s="30">
        <f>SUM(G26:L26)</f>
        <v>0</v>
      </c>
      <c r="E26" s="30">
        <f>SUM(H26:M26)</f>
        <v>0</v>
      </c>
      <c r="F26" s="30"/>
      <c r="G26" s="30"/>
      <c r="H26" s="30"/>
      <c r="I26" s="30"/>
      <c r="J26" s="30"/>
      <c r="K26" s="30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>
      <c r="A27" s="27" t="s">
        <v>123</v>
      </c>
      <c r="B27" s="6" t="s">
        <v>124</v>
      </c>
      <c r="C27" s="30">
        <v>0</v>
      </c>
      <c r="D27" s="30">
        <v>81</v>
      </c>
      <c r="E27" s="30">
        <v>81</v>
      </c>
      <c r="F27" s="30"/>
      <c r="G27" s="30"/>
      <c r="H27" s="30"/>
      <c r="I27" s="30"/>
      <c r="J27" s="30"/>
      <c r="K27" s="30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>
      <c r="A28" s="27" t="s">
        <v>125</v>
      </c>
      <c r="B28" s="6" t="s">
        <v>126</v>
      </c>
      <c r="C28" s="30">
        <f>SUM(F28:I28)</f>
        <v>0</v>
      </c>
      <c r="D28" s="30">
        <v>0</v>
      </c>
      <c r="E28" s="30">
        <v>0</v>
      </c>
      <c r="F28" s="30"/>
      <c r="G28" s="30"/>
      <c r="H28" s="30"/>
      <c r="I28" s="30"/>
      <c r="J28" s="30"/>
      <c r="K28" s="30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25.5" hidden="1">
      <c r="A29" s="27" t="s">
        <v>127</v>
      </c>
      <c r="B29" s="6" t="s">
        <v>128</v>
      </c>
      <c r="C29" s="30">
        <f>SUM(F29:I29)</f>
        <v>0</v>
      </c>
      <c r="D29" s="30">
        <f>SUM(G29:L29)</f>
        <v>0</v>
      </c>
      <c r="E29" s="30">
        <f>SUM(H29:M29)</f>
        <v>0</v>
      </c>
      <c r="F29" s="30"/>
      <c r="G29" s="30"/>
      <c r="H29" s="30"/>
      <c r="I29" s="30"/>
      <c r="J29" s="30"/>
      <c r="K29" s="30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>
      <c r="A30" s="27" t="s">
        <v>129</v>
      </c>
      <c r="B30" s="6" t="s">
        <v>130</v>
      </c>
      <c r="C30" s="30">
        <v>0</v>
      </c>
      <c r="D30" s="30">
        <v>90</v>
      </c>
      <c r="E30" s="30">
        <v>90</v>
      </c>
      <c r="F30" s="30"/>
      <c r="G30" s="30"/>
      <c r="H30" s="30"/>
      <c r="I30" s="30"/>
      <c r="J30" s="30"/>
      <c r="K30" s="3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9.5" customHeight="1">
      <c r="A31" s="27" t="s">
        <v>131</v>
      </c>
      <c r="B31" s="6" t="s">
        <v>132</v>
      </c>
      <c r="C31" s="30">
        <v>0</v>
      </c>
      <c r="D31" s="30">
        <f>SUM(D32:D36)</f>
        <v>33</v>
      </c>
      <c r="E31" s="30">
        <f>SUM(E32:E36)</f>
        <v>33</v>
      </c>
      <c r="F31" s="30">
        <f t="shared" ref="F31:I31" si="5">SUM(F32:F36)</f>
        <v>0</v>
      </c>
      <c r="G31" s="30">
        <f t="shared" si="5"/>
        <v>0</v>
      </c>
      <c r="H31" s="30">
        <f t="shared" si="5"/>
        <v>0</v>
      </c>
      <c r="I31" s="30">
        <f t="shared" si="5"/>
        <v>0</v>
      </c>
      <c r="J31" s="30"/>
      <c r="K31" s="30"/>
    </row>
    <row r="32" spans="1:32">
      <c r="A32" s="74">
        <v>5111</v>
      </c>
      <c r="B32" s="63" t="s">
        <v>488</v>
      </c>
      <c r="C32" s="30">
        <v>0</v>
      </c>
      <c r="D32" s="30">
        <v>0</v>
      </c>
      <c r="E32" s="30">
        <v>0</v>
      </c>
      <c r="F32" s="30"/>
      <c r="G32" s="30"/>
      <c r="H32" s="30"/>
      <c r="I32" s="30"/>
      <c r="J32" s="30"/>
      <c r="K32" s="30"/>
    </row>
    <row r="33" spans="1:32" hidden="1">
      <c r="A33" s="74">
        <v>5112</v>
      </c>
      <c r="B33" s="63" t="s">
        <v>489</v>
      </c>
      <c r="C33" s="30">
        <f>SUM(F33:I33)</f>
        <v>0</v>
      </c>
      <c r="D33" s="30">
        <f>SUM(G33:L33)</f>
        <v>0</v>
      </c>
      <c r="E33" s="30">
        <f>SUM(H33:M33)</f>
        <v>0</v>
      </c>
      <c r="F33" s="30"/>
      <c r="G33" s="30"/>
      <c r="H33" s="30"/>
      <c r="I33" s="30"/>
      <c r="J33" s="30"/>
      <c r="K33" s="30"/>
    </row>
    <row r="34" spans="1:32">
      <c r="A34" s="74">
        <v>5113</v>
      </c>
      <c r="B34" s="63" t="s">
        <v>490</v>
      </c>
      <c r="C34" s="30">
        <v>30</v>
      </c>
      <c r="D34" s="30">
        <v>33</v>
      </c>
      <c r="E34" s="30">
        <v>33</v>
      </c>
      <c r="F34" s="30"/>
      <c r="G34" s="30"/>
      <c r="H34" s="30"/>
      <c r="I34" s="30"/>
      <c r="J34" s="30"/>
      <c r="K34" s="30"/>
    </row>
    <row r="35" spans="1:32">
      <c r="A35" s="74">
        <v>5114</v>
      </c>
      <c r="B35" s="63" t="s">
        <v>491</v>
      </c>
      <c r="C35" s="30">
        <v>0</v>
      </c>
      <c r="D35" s="30">
        <v>0</v>
      </c>
      <c r="E35" s="30">
        <v>0</v>
      </c>
      <c r="F35" s="30"/>
      <c r="G35" s="30"/>
      <c r="H35" s="30"/>
      <c r="I35" s="30"/>
      <c r="J35" s="30"/>
      <c r="K35" s="30"/>
    </row>
    <row r="36" spans="1:32" ht="25.5" hidden="1">
      <c r="A36" s="74">
        <v>5115</v>
      </c>
      <c r="B36" s="63" t="s">
        <v>499</v>
      </c>
      <c r="C36" s="30">
        <f>SUM(F36:I36)</f>
        <v>0</v>
      </c>
      <c r="D36" s="30">
        <f>SUM(G36:L36)</f>
        <v>0</v>
      </c>
      <c r="E36" s="30">
        <f>SUM(H36:M36)</f>
        <v>0</v>
      </c>
      <c r="F36" s="30"/>
      <c r="G36" s="30"/>
      <c r="H36" s="30"/>
      <c r="I36" s="30"/>
      <c r="J36" s="30"/>
      <c r="K36" s="30"/>
    </row>
    <row r="37" spans="1:32" ht="18" customHeight="1">
      <c r="A37" s="27" t="s">
        <v>133</v>
      </c>
      <c r="B37" s="6" t="s">
        <v>134</v>
      </c>
      <c r="C37" s="30">
        <f t="shared" ref="C37:I37" si="6">SUM(C38:C44)</f>
        <v>200</v>
      </c>
      <c r="D37" s="30">
        <f>SUM(D38:D44)</f>
        <v>94</v>
      </c>
      <c r="E37" s="30">
        <f>SUM(E38:E44)</f>
        <v>57</v>
      </c>
      <c r="F37" s="30">
        <f t="shared" si="6"/>
        <v>0</v>
      </c>
      <c r="G37" s="30">
        <f t="shared" si="6"/>
        <v>0</v>
      </c>
      <c r="H37" s="30">
        <f t="shared" si="6"/>
        <v>0</v>
      </c>
      <c r="I37" s="30">
        <f t="shared" si="6"/>
        <v>0</v>
      </c>
      <c r="J37" s="30"/>
      <c r="K37" s="30"/>
    </row>
    <row r="38" spans="1:32" hidden="1">
      <c r="A38" s="74">
        <v>5121</v>
      </c>
      <c r="B38" s="63" t="s">
        <v>492</v>
      </c>
      <c r="C38" s="30">
        <f>SUM(F38:I38)</f>
        <v>0</v>
      </c>
      <c r="D38" s="30">
        <f>SUM(G38:L38)</f>
        <v>0</v>
      </c>
      <c r="E38" s="30">
        <f>SUM(H38:M38)</f>
        <v>0</v>
      </c>
      <c r="F38" s="30"/>
      <c r="G38" s="30"/>
      <c r="H38" s="30"/>
      <c r="I38" s="30"/>
      <c r="J38" s="30"/>
      <c r="K38" s="30"/>
    </row>
    <row r="39" spans="1:32">
      <c r="A39" s="74">
        <v>5122</v>
      </c>
      <c r="B39" s="63" t="s">
        <v>493</v>
      </c>
      <c r="C39" s="30">
        <v>100</v>
      </c>
      <c r="D39" s="30"/>
      <c r="E39" s="30"/>
      <c r="F39" s="30"/>
      <c r="G39" s="30"/>
      <c r="H39" s="30"/>
      <c r="I39" s="30"/>
      <c r="J39" s="30"/>
      <c r="K39" s="30"/>
    </row>
    <row r="40" spans="1:32" hidden="1">
      <c r="A40" s="74">
        <v>5123</v>
      </c>
      <c r="B40" s="63" t="s">
        <v>494</v>
      </c>
      <c r="C40" s="30">
        <f>SUM(F40:I40)</f>
        <v>0</v>
      </c>
      <c r="D40" s="30">
        <f>SUM(G40:L40)</f>
        <v>0</v>
      </c>
      <c r="E40" s="30">
        <f>SUM(H40:M40)</f>
        <v>0</v>
      </c>
      <c r="F40" s="30"/>
      <c r="G40" s="30"/>
      <c r="H40" s="30"/>
      <c r="I40" s="30"/>
      <c r="J40" s="30"/>
      <c r="K40" s="30"/>
    </row>
    <row r="41" spans="1:32" hidden="1">
      <c r="A41" s="74">
        <v>5124</v>
      </c>
      <c r="B41" s="63" t="s">
        <v>495</v>
      </c>
      <c r="C41" s="30">
        <f>SUM(F41:I41)</f>
        <v>0</v>
      </c>
      <c r="D41" s="30">
        <f>SUM(G41:L41)</f>
        <v>0</v>
      </c>
      <c r="E41" s="30">
        <f>SUM(H41:M41)</f>
        <v>0</v>
      </c>
      <c r="F41" s="30"/>
      <c r="G41" s="30"/>
      <c r="H41" s="30"/>
      <c r="I41" s="30"/>
      <c r="J41" s="30"/>
      <c r="K41" s="30"/>
    </row>
    <row r="42" spans="1:32">
      <c r="A42" s="74">
        <v>5125</v>
      </c>
      <c r="B42" s="63" t="s">
        <v>496</v>
      </c>
      <c r="C42" s="30"/>
      <c r="D42" s="30"/>
      <c r="E42" s="30"/>
      <c r="F42" s="30"/>
      <c r="G42" s="30"/>
      <c r="H42" s="30"/>
      <c r="I42" s="30"/>
      <c r="J42" s="30"/>
      <c r="K42" s="30"/>
    </row>
    <row r="43" spans="1:32">
      <c r="A43" s="74">
        <v>5126</v>
      </c>
      <c r="B43" s="63" t="s">
        <v>497</v>
      </c>
      <c r="C43" s="30">
        <v>40</v>
      </c>
      <c r="D43" s="30">
        <v>34</v>
      </c>
      <c r="E43" s="30"/>
      <c r="F43" s="30"/>
      <c r="G43" s="30"/>
      <c r="H43" s="30"/>
      <c r="I43" s="30"/>
      <c r="J43" s="30"/>
      <c r="K43" s="30"/>
    </row>
    <row r="44" spans="1:32">
      <c r="A44" s="74">
        <v>5127</v>
      </c>
      <c r="B44" s="63" t="s">
        <v>498</v>
      </c>
      <c r="C44" s="30">
        <v>60</v>
      </c>
      <c r="D44" s="30">
        <v>60</v>
      </c>
      <c r="E44" s="30">
        <v>57</v>
      </c>
      <c r="F44" s="30"/>
      <c r="G44" s="30"/>
      <c r="H44" s="30"/>
      <c r="I44" s="30"/>
      <c r="J44" s="30"/>
      <c r="K44" s="30"/>
    </row>
    <row r="45" spans="1:32" hidden="1">
      <c r="A45" s="27" t="s">
        <v>135</v>
      </c>
      <c r="B45" s="6" t="s">
        <v>136</v>
      </c>
      <c r="C45" s="30">
        <f>SUM(F45:I45)</f>
        <v>0</v>
      </c>
      <c r="D45" s="30">
        <f>SUM(G45:L45)</f>
        <v>0</v>
      </c>
      <c r="E45" s="30">
        <f>SUM(H45:M45)</f>
        <v>0</v>
      </c>
      <c r="F45" s="30"/>
      <c r="G45" s="30"/>
      <c r="H45" s="30"/>
      <c r="I45" s="30">
        <f>SUM(J45:K45)</f>
        <v>0</v>
      </c>
      <c r="J45" s="30"/>
      <c r="K45" s="30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>
      <c r="A46" s="7" t="s">
        <v>137</v>
      </c>
      <c r="B46" s="9" t="s">
        <v>138</v>
      </c>
      <c r="C46" s="31">
        <f>C37+C34</f>
        <v>230</v>
      </c>
      <c r="D46" s="31">
        <f t="shared" ref="D46:E46" si="7">D37+D34</f>
        <v>127</v>
      </c>
      <c r="E46" s="31">
        <f t="shared" si="7"/>
        <v>90</v>
      </c>
      <c r="F46" s="31">
        <f t="shared" ref="F46:I46" si="8">+F31+F37+F45</f>
        <v>0</v>
      </c>
      <c r="G46" s="31">
        <f t="shared" si="8"/>
        <v>0</v>
      </c>
      <c r="H46" s="31">
        <f t="shared" si="8"/>
        <v>0</v>
      </c>
      <c r="I46" s="31">
        <f t="shared" si="8"/>
        <v>0</v>
      </c>
      <c r="J46" s="31"/>
      <c r="K46" s="31">
        <f>SUM(K31:K45)</f>
        <v>0</v>
      </c>
    </row>
    <row r="47" spans="1:32" ht="18" hidden="1" customHeight="1">
      <c r="A47" s="27" t="s">
        <v>139</v>
      </c>
      <c r="B47" s="6" t="s">
        <v>140</v>
      </c>
      <c r="C47" s="30">
        <f t="shared" ref="C47:I47" si="9">SUM(C48:C50)</f>
        <v>120</v>
      </c>
      <c r="D47" s="30">
        <f>SUM(D48:D50)</f>
        <v>60</v>
      </c>
      <c r="E47" s="30">
        <f>SUM(E48:E50)</f>
        <v>0</v>
      </c>
      <c r="F47" s="30">
        <f t="shared" si="9"/>
        <v>0</v>
      </c>
      <c r="G47" s="30">
        <f t="shared" si="9"/>
        <v>0</v>
      </c>
      <c r="H47" s="30">
        <f t="shared" si="9"/>
        <v>0</v>
      </c>
      <c r="I47" s="30">
        <f t="shared" si="9"/>
        <v>0</v>
      </c>
      <c r="J47" s="30"/>
      <c r="K47" s="30"/>
    </row>
    <row r="48" spans="1:32" ht="25.5" hidden="1">
      <c r="A48" s="74">
        <v>52211</v>
      </c>
      <c r="B48" s="63" t="s">
        <v>500</v>
      </c>
      <c r="C48" s="30">
        <f>SUM(F48:I48)</f>
        <v>0</v>
      </c>
      <c r="D48" s="30">
        <f>SUM(G48:L48)</f>
        <v>0</v>
      </c>
      <c r="E48" s="30">
        <f>SUM(H48:M48)</f>
        <v>0</v>
      </c>
      <c r="F48" s="30"/>
      <c r="G48" s="30"/>
      <c r="H48" s="30"/>
      <c r="I48" s="30"/>
      <c r="J48" s="30"/>
      <c r="K48" s="30"/>
    </row>
    <row r="49" spans="1:32" hidden="1">
      <c r="A49" s="74">
        <v>52213</v>
      </c>
      <c r="B49" s="63" t="s">
        <v>501</v>
      </c>
      <c r="C49" s="30">
        <f>SUM(F49:I49)</f>
        <v>0</v>
      </c>
      <c r="D49" s="30">
        <f>SUM(G49:L49)</f>
        <v>0</v>
      </c>
      <c r="E49" s="30">
        <f>SUM(H49:M49)</f>
        <v>0</v>
      </c>
      <c r="F49" s="30"/>
      <c r="G49" s="30"/>
      <c r="H49" s="30"/>
      <c r="I49" s="30"/>
      <c r="J49" s="30"/>
      <c r="K49" s="30"/>
    </row>
    <row r="50" spans="1:32" hidden="1">
      <c r="A50" s="74">
        <v>52214</v>
      </c>
      <c r="B50" s="63" t="s">
        <v>502</v>
      </c>
      <c r="C50" s="30">
        <v>120</v>
      </c>
      <c r="D50" s="30">
        <v>60</v>
      </c>
      <c r="E50" s="30">
        <v>0</v>
      </c>
      <c r="F50" s="30"/>
      <c r="G50" s="30"/>
      <c r="H50" s="30"/>
      <c r="I50" s="30"/>
      <c r="J50" s="30"/>
      <c r="K50" s="30"/>
    </row>
    <row r="51" spans="1:32" ht="18" customHeight="1">
      <c r="A51" s="27" t="s">
        <v>141</v>
      </c>
      <c r="B51" s="6" t="s">
        <v>142</v>
      </c>
      <c r="C51" s="30">
        <f t="shared" ref="C51:J51" si="10">SUM(C52:C53)</f>
        <v>80</v>
      </c>
      <c r="D51" s="30">
        <f>SUM(D52:D53)</f>
        <v>80</v>
      </c>
      <c r="E51" s="30">
        <f>SUM(E52:E53)</f>
        <v>63</v>
      </c>
      <c r="F51" s="30">
        <f t="shared" si="10"/>
        <v>0</v>
      </c>
      <c r="G51" s="30">
        <f t="shared" si="10"/>
        <v>0</v>
      </c>
      <c r="H51" s="30">
        <f t="shared" si="10"/>
        <v>0</v>
      </c>
      <c r="I51" s="30">
        <f t="shared" si="10"/>
        <v>0</v>
      </c>
      <c r="J51" s="30">
        <f t="shared" si="10"/>
        <v>0</v>
      </c>
      <c r="K51" s="30"/>
    </row>
    <row r="52" spans="1:32">
      <c r="A52" s="74">
        <v>5221</v>
      </c>
      <c r="B52" s="63" t="s">
        <v>503</v>
      </c>
      <c r="C52" s="30">
        <v>80</v>
      </c>
      <c r="D52" s="30">
        <v>80</v>
      </c>
      <c r="E52" s="30">
        <v>63</v>
      </c>
      <c r="F52" s="30"/>
      <c r="G52" s="30"/>
      <c r="H52" s="30"/>
      <c r="I52" s="30"/>
      <c r="J52" s="30"/>
      <c r="K52" s="30"/>
    </row>
    <row r="53" spans="1:32" hidden="1">
      <c r="A53" s="74">
        <v>5222</v>
      </c>
      <c r="B53" s="63" t="s">
        <v>504</v>
      </c>
      <c r="C53" s="30">
        <f>SUM(F53:I53)</f>
        <v>0</v>
      </c>
      <c r="D53" s="30">
        <f>SUM(G53:L53)</f>
        <v>0</v>
      </c>
      <c r="E53" s="30">
        <f>SUM(H53:M53)</f>
        <v>0</v>
      </c>
      <c r="F53" s="30"/>
      <c r="G53" s="30"/>
      <c r="H53" s="30"/>
      <c r="I53" s="30"/>
      <c r="J53" s="30"/>
      <c r="K53" s="30"/>
    </row>
    <row r="54" spans="1:32" ht="15.75" customHeight="1">
      <c r="A54" s="7" t="s">
        <v>143</v>
      </c>
      <c r="B54" s="9" t="s">
        <v>144</v>
      </c>
      <c r="C54" s="31">
        <f>SUBTOTAL(9,C51)</f>
        <v>80</v>
      </c>
      <c r="D54" s="31">
        <f t="shared" ref="D54:E54" si="11">SUBTOTAL(9,D51)</f>
        <v>80</v>
      </c>
      <c r="E54" s="31">
        <f t="shared" si="11"/>
        <v>63</v>
      </c>
      <c r="F54" s="31">
        <f t="shared" ref="F54:J54" si="12">+F47+F51</f>
        <v>0</v>
      </c>
      <c r="G54" s="31">
        <f t="shared" si="12"/>
        <v>0</v>
      </c>
      <c r="H54" s="31">
        <f t="shared" si="12"/>
        <v>0</v>
      </c>
      <c r="I54" s="31">
        <f t="shared" si="12"/>
        <v>0</v>
      </c>
      <c r="J54" s="31">
        <f t="shared" si="12"/>
        <v>0</v>
      </c>
      <c r="K54" s="31">
        <f>SUM(K47:K51)</f>
        <v>0</v>
      </c>
    </row>
    <row r="55" spans="1:32" ht="18" customHeight="1">
      <c r="A55" s="27" t="s">
        <v>145</v>
      </c>
      <c r="B55" s="6" t="s">
        <v>146</v>
      </c>
      <c r="C55" s="30">
        <f t="shared" ref="C55:I55" si="13">SUM(C56:C58)</f>
        <v>1900</v>
      </c>
      <c r="D55" s="30">
        <f>SUM(D56:D58)</f>
        <v>2553</v>
      </c>
      <c r="E55" s="30">
        <f>SUM(E56:E58)</f>
        <v>2307</v>
      </c>
      <c r="F55" s="30">
        <f t="shared" si="13"/>
        <v>0</v>
      </c>
      <c r="G55" s="30">
        <f t="shared" si="13"/>
        <v>0</v>
      </c>
      <c r="H55" s="30">
        <f t="shared" si="13"/>
        <v>0</v>
      </c>
      <c r="I55" s="30">
        <f t="shared" si="13"/>
        <v>0</v>
      </c>
      <c r="J55" s="30"/>
      <c r="K55" s="30"/>
    </row>
    <row r="56" spans="1:32">
      <c r="A56" s="74">
        <v>52311</v>
      </c>
      <c r="B56" s="63" t="s">
        <v>505</v>
      </c>
      <c r="C56" s="30">
        <v>1500</v>
      </c>
      <c r="D56" s="30">
        <v>1480</v>
      </c>
      <c r="E56" s="30">
        <v>1298</v>
      </c>
      <c r="F56" s="30"/>
      <c r="G56" s="30"/>
      <c r="H56" s="30"/>
      <c r="I56" s="30"/>
      <c r="J56" s="30"/>
      <c r="K56" s="30"/>
    </row>
    <row r="57" spans="1:32">
      <c r="A57" s="74">
        <v>52312</v>
      </c>
      <c r="B57" s="63" t="s">
        <v>506</v>
      </c>
      <c r="C57" s="30">
        <v>250</v>
      </c>
      <c r="D57" s="30">
        <v>473</v>
      </c>
      <c r="E57" s="30">
        <v>494</v>
      </c>
      <c r="F57" s="30"/>
      <c r="G57" s="30"/>
      <c r="H57" s="30"/>
      <c r="I57" s="30"/>
      <c r="J57" s="30"/>
      <c r="K57" s="30"/>
    </row>
    <row r="58" spans="1:32">
      <c r="A58" s="74">
        <v>52313</v>
      </c>
      <c r="B58" s="63" t="s">
        <v>507</v>
      </c>
      <c r="C58" s="30">
        <v>150</v>
      </c>
      <c r="D58" s="30">
        <v>600</v>
      </c>
      <c r="E58" s="30">
        <v>515</v>
      </c>
      <c r="F58" s="30"/>
      <c r="G58" s="30"/>
      <c r="H58" s="30"/>
      <c r="I58" s="30"/>
      <c r="J58" s="30"/>
      <c r="K58" s="30"/>
    </row>
    <row r="59" spans="1:32">
      <c r="A59" s="27" t="s">
        <v>147</v>
      </c>
      <c r="B59" s="6" t="s">
        <v>874</v>
      </c>
      <c r="C59" s="30">
        <v>1340</v>
      </c>
      <c r="D59" s="30">
        <v>1098</v>
      </c>
      <c r="E59" s="30">
        <v>1030</v>
      </c>
      <c r="F59" s="30"/>
      <c r="G59" s="30"/>
      <c r="H59" s="30"/>
      <c r="I59" s="30"/>
      <c r="J59" s="30"/>
      <c r="K59" s="3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>
      <c r="A60" s="27" t="s">
        <v>148</v>
      </c>
      <c r="B60" s="6" t="s">
        <v>873</v>
      </c>
      <c r="C60" s="30">
        <f>SUM(F60:I60)</f>
        <v>0</v>
      </c>
      <c r="D60" s="30">
        <f>SUM(G60:L60)</f>
        <v>0</v>
      </c>
      <c r="E60" s="30">
        <f>SUM(H60:M60)</f>
        <v>0</v>
      </c>
      <c r="F60" s="30"/>
      <c r="G60" s="30"/>
      <c r="H60" s="30"/>
      <c r="I60" s="30"/>
      <c r="J60" s="30"/>
      <c r="K60" s="30"/>
    </row>
    <row r="61" spans="1:32" ht="25.5" hidden="1">
      <c r="A61" s="27" t="s">
        <v>149</v>
      </c>
      <c r="B61" s="6" t="s">
        <v>150</v>
      </c>
      <c r="C61" s="30">
        <f>SUM(F61:I61)</f>
        <v>0</v>
      </c>
      <c r="D61" s="30">
        <f>SUM(G61:L61)</f>
        <v>0</v>
      </c>
      <c r="E61" s="30">
        <f>SUM(H61:M61)</f>
        <v>0</v>
      </c>
      <c r="F61" s="30"/>
      <c r="G61" s="30"/>
      <c r="H61" s="30"/>
      <c r="I61" s="30"/>
      <c r="J61" s="30"/>
      <c r="K61" s="3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8" customHeight="1">
      <c r="A62" s="27" t="s">
        <v>151</v>
      </c>
      <c r="B62" s="6" t="s">
        <v>152</v>
      </c>
      <c r="C62" s="30">
        <f t="shared" ref="C62:I62" si="14">SUM(C63:C66)</f>
        <v>50</v>
      </c>
      <c r="D62" s="30">
        <f>SUM(D63:D66)</f>
        <v>0</v>
      </c>
      <c r="E62" s="30">
        <f>SUM(E63:E66)</f>
        <v>0</v>
      </c>
      <c r="F62" s="30">
        <f t="shared" si="14"/>
        <v>0</v>
      </c>
      <c r="G62" s="30">
        <f t="shared" si="14"/>
        <v>0</v>
      </c>
      <c r="H62" s="30">
        <f t="shared" si="14"/>
        <v>0</v>
      </c>
      <c r="I62" s="30">
        <f t="shared" si="14"/>
        <v>0</v>
      </c>
      <c r="J62" s="30"/>
      <c r="K62" s="30"/>
    </row>
    <row r="63" spans="1:32">
      <c r="A63" s="74">
        <v>52341</v>
      </c>
      <c r="B63" s="63" t="s">
        <v>508</v>
      </c>
      <c r="C63" s="30">
        <v>50</v>
      </c>
      <c r="D63" s="30">
        <v>0</v>
      </c>
      <c r="E63" s="30">
        <v>0</v>
      </c>
      <c r="F63" s="30"/>
      <c r="G63" s="30"/>
      <c r="H63" s="30"/>
      <c r="I63" s="30"/>
      <c r="J63" s="30"/>
      <c r="K63" s="30"/>
    </row>
    <row r="64" spans="1:32" hidden="1">
      <c r="A64" s="74">
        <v>52342</v>
      </c>
      <c r="B64" s="63" t="s">
        <v>509</v>
      </c>
      <c r="C64" s="30">
        <f>SUM(F64:I64)</f>
        <v>0</v>
      </c>
      <c r="D64" s="30">
        <f t="shared" ref="D64:E68" si="15">SUM(G64:L64)</f>
        <v>0</v>
      </c>
      <c r="E64" s="30">
        <f t="shared" si="15"/>
        <v>0</v>
      </c>
      <c r="F64" s="30"/>
      <c r="G64" s="30"/>
      <c r="H64" s="30"/>
      <c r="I64" s="30"/>
      <c r="J64" s="30"/>
      <c r="K64" s="30"/>
    </row>
    <row r="65" spans="1:32" hidden="1">
      <c r="A65" s="74">
        <v>52343</v>
      </c>
      <c r="B65" s="63" t="s">
        <v>510</v>
      </c>
      <c r="C65" s="30">
        <f>SUM(F65:I65)</f>
        <v>0</v>
      </c>
      <c r="D65" s="30">
        <f t="shared" si="15"/>
        <v>0</v>
      </c>
      <c r="E65" s="30">
        <f t="shared" si="15"/>
        <v>0</v>
      </c>
      <c r="F65" s="30"/>
      <c r="G65" s="30"/>
      <c r="H65" s="30"/>
      <c r="I65" s="30"/>
      <c r="J65" s="30"/>
      <c r="K65" s="30"/>
    </row>
    <row r="66" spans="1:32" hidden="1">
      <c r="A66" s="74">
        <v>52344</v>
      </c>
      <c r="B66" s="63" t="s">
        <v>511</v>
      </c>
      <c r="C66" s="30">
        <f>SUM(F66:I66)</f>
        <v>0</v>
      </c>
      <c r="D66" s="30">
        <f t="shared" si="15"/>
        <v>0</v>
      </c>
      <c r="E66" s="30">
        <f t="shared" si="15"/>
        <v>0</v>
      </c>
      <c r="F66" s="30"/>
      <c r="G66" s="30"/>
      <c r="H66" s="30"/>
      <c r="I66" s="30"/>
      <c r="J66" s="30"/>
      <c r="K66" s="30"/>
    </row>
    <row r="67" spans="1:32" hidden="1">
      <c r="A67" s="27" t="s">
        <v>153</v>
      </c>
      <c r="B67" s="6" t="s">
        <v>154</v>
      </c>
      <c r="C67" s="30">
        <f>SUM(F67:I67)</f>
        <v>0</v>
      </c>
      <c r="D67" s="30">
        <f t="shared" si="15"/>
        <v>0</v>
      </c>
      <c r="E67" s="30">
        <f t="shared" si="15"/>
        <v>0</v>
      </c>
      <c r="F67" s="30"/>
      <c r="G67" s="30"/>
      <c r="H67" s="30"/>
      <c r="I67" s="30"/>
      <c r="J67" s="30"/>
      <c r="K67" s="30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>
      <c r="A68" s="27" t="s">
        <v>155</v>
      </c>
      <c r="B68" s="6" t="s">
        <v>156</v>
      </c>
      <c r="C68" s="30">
        <f>SUM(F68:I68)</f>
        <v>0</v>
      </c>
      <c r="D68" s="30">
        <f t="shared" si="15"/>
        <v>0</v>
      </c>
      <c r="E68" s="30">
        <f t="shared" si="15"/>
        <v>0</v>
      </c>
      <c r="F68" s="30"/>
      <c r="G68" s="30"/>
      <c r="H68" s="30"/>
      <c r="I68" s="30"/>
      <c r="J68" s="30"/>
      <c r="K68" s="30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8" customHeight="1">
      <c r="A69" s="27" t="s">
        <v>157</v>
      </c>
      <c r="B69" s="6" t="s">
        <v>158</v>
      </c>
      <c r="C69" s="30">
        <f t="shared" ref="C69:I69" si="16">SUM(C70:C72)</f>
        <v>0</v>
      </c>
      <c r="D69" s="30">
        <f>SUM(D70:D72)</f>
        <v>20</v>
      </c>
      <c r="E69" s="30">
        <f>SUM(E70:E72)</f>
        <v>20</v>
      </c>
      <c r="F69" s="30">
        <f t="shared" si="16"/>
        <v>0</v>
      </c>
      <c r="G69" s="30">
        <f t="shared" si="16"/>
        <v>0</v>
      </c>
      <c r="H69" s="30">
        <f t="shared" si="16"/>
        <v>0</v>
      </c>
      <c r="I69" s="30">
        <f t="shared" si="16"/>
        <v>0</v>
      </c>
      <c r="J69" s="30"/>
      <c r="K69" s="30"/>
    </row>
    <row r="70" spans="1:32">
      <c r="A70" s="74">
        <v>52361</v>
      </c>
      <c r="B70" s="63" t="s">
        <v>875</v>
      </c>
      <c r="C70" s="30">
        <v>0</v>
      </c>
      <c r="D70" s="30">
        <v>20</v>
      </c>
      <c r="E70" s="30">
        <v>20</v>
      </c>
      <c r="F70" s="30"/>
      <c r="G70" s="30"/>
      <c r="H70" s="30"/>
      <c r="I70" s="30"/>
      <c r="J70" s="30"/>
      <c r="K70" s="30"/>
    </row>
    <row r="71" spans="1:32" hidden="1">
      <c r="A71" s="74">
        <v>52362</v>
      </c>
      <c r="B71" s="63" t="s">
        <v>512</v>
      </c>
      <c r="C71" s="30">
        <f>SUM(F71:I71)</f>
        <v>0</v>
      </c>
      <c r="D71" s="30">
        <f>SUM(G71:L71)</f>
        <v>0</v>
      </c>
      <c r="E71" s="30">
        <f>SUM(H71:M71)</f>
        <v>0</v>
      </c>
      <c r="F71" s="30"/>
      <c r="G71" s="30"/>
      <c r="H71" s="30"/>
      <c r="I71" s="30"/>
      <c r="J71" s="30"/>
      <c r="K71" s="30"/>
    </row>
    <row r="72" spans="1:32" hidden="1">
      <c r="A72" s="74">
        <v>52363</v>
      </c>
      <c r="B72" s="63" t="s">
        <v>876</v>
      </c>
      <c r="C72" s="30">
        <f>SUM(F72:I72)</f>
        <v>0</v>
      </c>
      <c r="D72" s="30">
        <f>SUM(G72:L72)</f>
        <v>0</v>
      </c>
      <c r="E72" s="30">
        <f>SUM(H72:M72)</f>
        <v>0</v>
      </c>
      <c r="F72" s="30"/>
      <c r="G72" s="30"/>
      <c r="H72" s="30"/>
      <c r="I72" s="30"/>
      <c r="J72" s="30"/>
      <c r="K72" s="30"/>
    </row>
    <row r="73" spans="1:32" ht="18" customHeight="1">
      <c r="A73" s="27" t="s">
        <v>159</v>
      </c>
      <c r="B73" s="6" t="s">
        <v>160</v>
      </c>
      <c r="C73" s="30">
        <f t="shared" ref="C73:I73" si="17">SUM(C74:C81)</f>
        <v>10</v>
      </c>
      <c r="D73" s="30">
        <f>SUM(D74:D81)</f>
        <v>60</v>
      </c>
      <c r="E73" s="30">
        <f>SUM(E74:E81)</f>
        <v>47</v>
      </c>
      <c r="F73" s="30">
        <f t="shared" si="17"/>
        <v>0</v>
      </c>
      <c r="G73" s="30">
        <f t="shared" si="17"/>
        <v>0</v>
      </c>
      <c r="H73" s="30">
        <f t="shared" si="17"/>
        <v>0</v>
      </c>
      <c r="I73" s="30">
        <f t="shared" si="17"/>
        <v>0</v>
      </c>
      <c r="J73" s="30"/>
      <c r="K73" s="30"/>
    </row>
    <row r="74" spans="1:32">
      <c r="A74" s="74">
        <v>52371</v>
      </c>
      <c r="B74" s="63" t="s">
        <v>513</v>
      </c>
      <c r="C74" s="30">
        <v>0</v>
      </c>
      <c r="D74" s="30">
        <v>0</v>
      </c>
      <c r="E74" s="30">
        <v>0</v>
      </c>
      <c r="F74" s="30"/>
      <c r="G74" s="30"/>
      <c r="H74" s="30"/>
      <c r="I74" s="30"/>
      <c r="J74" s="30"/>
      <c r="K74" s="30"/>
    </row>
    <row r="75" spans="1:32" hidden="1">
      <c r="A75" s="74">
        <v>52372</v>
      </c>
      <c r="B75" s="63" t="s">
        <v>516</v>
      </c>
      <c r="C75" s="30">
        <f>SUM(F75:I75)</f>
        <v>0</v>
      </c>
      <c r="D75" s="30">
        <f>SUM(G75:L75)</f>
        <v>0</v>
      </c>
      <c r="E75" s="30">
        <f>SUM(H75:M75)</f>
        <v>0</v>
      </c>
      <c r="F75" s="30"/>
      <c r="G75" s="30"/>
      <c r="H75" s="30"/>
      <c r="I75" s="30"/>
      <c r="J75" s="30"/>
      <c r="K75" s="30"/>
    </row>
    <row r="76" spans="1:32" hidden="1">
      <c r="A76" s="74">
        <v>52373</v>
      </c>
      <c r="B76" s="63" t="s">
        <v>514</v>
      </c>
      <c r="C76" s="30">
        <f>SUM(F76:I76)</f>
        <v>0</v>
      </c>
      <c r="D76" s="30">
        <f>SUM(G76:L76)</f>
        <v>0</v>
      </c>
      <c r="E76" s="30">
        <f>SUM(H76:M76)</f>
        <v>0</v>
      </c>
      <c r="F76" s="30"/>
      <c r="G76" s="30"/>
      <c r="H76" s="30"/>
      <c r="I76" s="30"/>
      <c r="J76" s="30"/>
      <c r="K76" s="30"/>
    </row>
    <row r="77" spans="1:32">
      <c r="A77" s="74">
        <v>52374</v>
      </c>
      <c r="B77" s="63" t="s">
        <v>515</v>
      </c>
      <c r="C77" s="30">
        <v>0</v>
      </c>
      <c r="D77" s="30">
        <v>0</v>
      </c>
      <c r="E77" s="30">
        <v>0</v>
      </c>
      <c r="F77" s="30"/>
      <c r="G77" s="30"/>
      <c r="H77" s="30"/>
      <c r="I77" s="30"/>
      <c r="J77" s="30"/>
      <c r="K77" s="30"/>
    </row>
    <row r="78" spans="1:32" hidden="1">
      <c r="A78" s="74">
        <v>52375</v>
      </c>
      <c r="B78" s="63" t="s">
        <v>517</v>
      </c>
      <c r="C78" s="30">
        <f>SUM(F78:I78)</f>
        <v>0</v>
      </c>
      <c r="D78" s="30">
        <f>SUM(G78:L78)</f>
        <v>0</v>
      </c>
      <c r="E78" s="30">
        <f>SUM(H78:M78)</f>
        <v>0</v>
      </c>
      <c r="F78" s="30"/>
      <c r="G78" s="30"/>
      <c r="H78" s="30"/>
      <c r="I78" s="30"/>
      <c r="J78" s="30"/>
      <c r="K78" s="30"/>
    </row>
    <row r="79" spans="1:32" ht="25.5">
      <c r="A79" s="74">
        <v>52376</v>
      </c>
      <c r="B79" s="63" t="s">
        <v>877</v>
      </c>
      <c r="C79" s="30">
        <v>0</v>
      </c>
      <c r="D79" s="30">
        <v>0</v>
      </c>
      <c r="E79" s="30">
        <v>0</v>
      </c>
      <c r="F79" s="30"/>
      <c r="G79" s="30"/>
      <c r="H79" s="30"/>
      <c r="I79" s="30"/>
      <c r="J79" s="30"/>
      <c r="K79" s="30"/>
    </row>
    <row r="80" spans="1:32">
      <c r="A80" s="74">
        <v>52377</v>
      </c>
      <c r="B80" s="63" t="s">
        <v>518</v>
      </c>
      <c r="C80" s="30">
        <v>10</v>
      </c>
      <c r="D80" s="30">
        <v>60</v>
      </c>
      <c r="E80" s="30">
        <v>47</v>
      </c>
      <c r="F80" s="30"/>
      <c r="G80" s="30"/>
      <c r="H80" s="30"/>
      <c r="I80" s="30"/>
      <c r="J80" s="30"/>
      <c r="K80" s="30"/>
    </row>
    <row r="81" spans="1:32" hidden="1">
      <c r="A81" s="74">
        <v>52378</v>
      </c>
      <c r="B81" s="63" t="s">
        <v>519</v>
      </c>
      <c r="C81" s="30">
        <f>SUM(F81:I81)</f>
        <v>0</v>
      </c>
      <c r="D81" s="30">
        <f>SUM(G81:L81)</f>
        <v>0</v>
      </c>
      <c r="E81" s="30">
        <f>SUM(H81:M81)</f>
        <v>0</v>
      </c>
      <c r="F81" s="30"/>
      <c r="G81" s="30"/>
      <c r="H81" s="30"/>
      <c r="I81" s="30"/>
      <c r="J81" s="30"/>
      <c r="K81" s="30"/>
    </row>
    <row r="82" spans="1:32" ht="15.75" customHeight="1">
      <c r="A82" s="7" t="s">
        <v>161</v>
      </c>
      <c r="B82" s="9" t="s">
        <v>162</v>
      </c>
      <c r="C82" s="31">
        <f t="shared" ref="C82:I82" si="18">+C55+C59+C60+C62+C67+C69+C73</f>
        <v>3300</v>
      </c>
      <c r="D82" s="31">
        <f>+D55+D59+D60+D62+D67+D69+D73</f>
        <v>3731</v>
      </c>
      <c r="E82" s="31">
        <f>+E55+E59+E60+E62+E67+E69+E73</f>
        <v>3404</v>
      </c>
      <c r="F82" s="31">
        <f t="shared" si="18"/>
        <v>0</v>
      </c>
      <c r="G82" s="31">
        <f t="shared" si="18"/>
        <v>0</v>
      </c>
      <c r="H82" s="31">
        <f t="shared" si="18"/>
        <v>0</v>
      </c>
      <c r="I82" s="31">
        <f t="shared" si="18"/>
        <v>0</v>
      </c>
      <c r="J82" s="31"/>
      <c r="K82" s="31">
        <f>+K55+K59+K60+K62+K67+K69+K73</f>
        <v>0</v>
      </c>
    </row>
    <row r="83" spans="1:32">
      <c r="A83" s="27" t="s">
        <v>163</v>
      </c>
      <c r="B83" s="6" t="s">
        <v>878</v>
      </c>
      <c r="C83" s="30">
        <v>0</v>
      </c>
      <c r="D83" s="30">
        <v>0</v>
      </c>
      <c r="E83" s="30">
        <v>0</v>
      </c>
      <c r="F83" s="30"/>
      <c r="G83" s="30"/>
      <c r="H83" s="30"/>
      <c r="I83" s="30"/>
      <c r="J83" s="30"/>
      <c r="K83" s="30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8" hidden="1" customHeight="1">
      <c r="A84" s="27" t="s">
        <v>164</v>
      </c>
      <c r="B84" s="6" t="s">
        <v>165</v>
      </c>
      <c r="C84" s="30">
        <f t="shared" ref="C84:I84" si="19">SUM(C85:C88)</f>
        <v>0</v>
      </c>
      <c r="D84" s="30">
        <f>SUM(D85:D88)</f>
        <v>0</v>
      </c>
      <c r="E84" s="30">
        <f>SUM(E85:E88)</f>
        <v>0</v>
      </c>
      <c r="F84" s="30">
        <f t="shared" si="19"/>
        <v>0</v>
      </c>
      <c r="G84" s="30">
        <f t="shared" si="19"/>
        <v>0</v>
      </c>
      <c r="H84" s="30">
        <f t="shared" si="19"/>
        <v>0</v>
      </c>
      <c r="I84" s="30">
        <f t="shared" si="19"/>
        <v>0</v>
      </c>
      <c r="J84" s="30"/>
      <c r="K84" s="30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>
      <c r="A85" s="74">
        <v>52421</v>
      </c>
      <c r="B85" s="63" t="s">
        <v>520</v>
      </c>
      <c r="C85" s="30">
        <f>SUM(F85:I85)</f>
        <v>0</v>
      </c>
      <c r="D85" s="30">
        <f t="shared" ref="D85:E88" si="20">SUM(G85:L85)</f>
        <v>0</v>
      </c>
      <c r="E85" s="30">
        <f t="shared" si="20"/>
        <v>0</v>
      </c>
      <c r="F85" s="30"/>
      <c r="G85" s="30"/>
      <c r="H85" s="30"/>
      <c r="I85" s="30"/>
      <c r="J85" s="30"/>
      <c r="K85" s="30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>
      <c r="A86" s="74">
        <v>52422</v>
      </c>
      <c r="B86" s="63" t="s">
        <v>521</v>
      </c>
      <c r="C86" s="30">
        <f>SUM(F86:I86)</f>
        <v>0</v>
      </c>
      <c r="D86" s="30">
        <f t="shared" si="20"/>
        <v>0</v>
      </c>
      <c r="E86" s="30">
        <f t="shared" si="20"/>
        <v>0</v>
      </c>
      <c r="F86" s="30"/>
      <c r="G86" s="30"/>
      <c r="H86" s="30"/>
      <c r="I86" s="30"/>
      <c r="J86" s="30"/>
      <c r="K86" s="30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>
      <c r="A87" s="74">
        <v>52423</v>
      </c>
      <c r="B87" s="63" t="s">
        <v>522</v>
      </c>
      <c r="C87" s="30">
        <f>SUM(F87:I87)</f>
        <v>0</v>
      </c>
      <c r="D87" s="30">
        <f t="shared" si="20"/>
        <v>0</v>
      </c>
      <c r="E87" s="30">
        <f t="shared" si="20"/>
        <v>0</v>
      </c>
      <c r="F87" s="30"/>
      <c r="G87" s="30"/>
      <c r="H87" s="30"/>
      <c r="I87" s="30"/>
      <c r="J87" s="30"/>
      <c r="K87" s="30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>
      <c r="A88" s="74">
        <v>52424</v>
      </c>
      <c r="B88" s="63" t="s">
        <v>523</v>
      </c>
      <c r="C88" s="30">
        <f>SUM(F88:I88)</f>
        <v>0</v>
      </c>
      <c r="D88" s="30">
        <f t="shared" si="20"/>
        <v>0</v>
      </c>
      <c r="E88" s="30">
        <f t="shared" si="20"/>
        <v>0</v>
      </c>
      <c r="F88" s="30"/>
      <c r="G88" s="30"/>
      <c r="H88" s="30"/>
      <c r="I88" s="30"/>
      <c r="J88" s="30"/>
      <c r="K88" s="30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>
      <c r="A89" s="7" t="s">
        <v>166</v>
      </c>
      <c r="B89" s="9" t="s">
        <v>167</v>
      </c>
      <c r="C89" s="31">
        <f t="shared" ref="C89:I89" si="21">+C83+C84</f>
        <v>0</v>
      </c>
      <c r="D89" s="31">
        <f>+D83+D84</f>
        <v>0</v>
      </c>
      <c r="E89" s="31">
        <f>+E83+E84</f>
        <v>0</v>
      </c>
      <c r="F89" s="31">
        <f t="shared" si="21"/>
        <v>0</v>
      </c>
      <c r="G89" s="31">
        <f t="shared" si="21"/>
        <v>0</v>
      </c>
      <c r="H89" s="31">
        <f t="shared" si="21"/>
        <v>0</v>
      </c>
      <c r="I89" s="31">
        <f t="shared" si="21"/>
        <v>0</v>
      </c>
      <c r="J89" s="31"/>
      <c r="K89" s="31">
        <f>SUM(K83:K84)</f>
        <v>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>
      <c r="A90" s="27" t="s">
        <v>168</v>
      </c>
      <c r="B90" s="6" t="s">
        <v>169</v>
      </c>
      <c r="C90" s="30">
        <v>1010</v>
      </c>
      <c r="D90" s="30">
        <v>1000</v>
      </c>
      <c r="E90" s="30">
        <v>940</v>
      </c>
      <c r="F90" s="30"/>
      <c r="G90" s="30"/>
      <c r="H90" s="30"/>
      <c r="I90" s="30"/>
      <c r="J90" s="30"/>
      <c r="K90" s="30"/>
    </row>
    <row r="91" spans="1:32">
      <c r="A91" s="27" t="s">
        <v>170</v>
      </c>
      <c r="B91" s="6" t="s">
        <v>171</v>
      </c>
      <c r="C91" s="30">
        <f t="shared" ref="C91:C98" si="22">SUM(F91:I91)</f>
        <v>0</v>
      </c>
      <c r="D91" s="30">
        <v>0</v>
      </c>
      <c r="E91" s="30">
        <v>0</v>
      </c>
      <c r="F91" s="30"/>
      <c r="G91" s="30"/>
      <c r="H91" s="30"/>
      <c r="I91" s="30"/>
      <c r="J91" s="30"/>
      <c r="K91" s="30"/>
    </row>
    <row r="92" spans="1:32" hidden="1">
      <c r="A92" s="27" t="s">
        <v>172</v>
      </c>
      <c r="B92" s="6" t="s">
        <v>173</v>
      </c>
      <c r="C92" s="30">
        <f t="shared" si="22"/>
        <v>0</v>
      </c>
      <c r="D92" s="30">
        <f t="shared" ref="D92:E98" si="23">SUM(G92:L92)</f>
        <v>0</v>
      </c>
      <c r="E92" s="30">
        <f t="shared" si="23"/>
        <v>0</v>
      </c>
      <c r="F92" s="30"/>
      <c r="G92" s="30"/>
      <c r="H92" s="30"/>
      <c r="I92" s="30"/>
      <c r="J92" s="30"/>
      <c r="K92" s="30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>
      <c r="A93" s="27" t="s">
        <v>174</v>
      </c>
      <c r="B93" s="6" t="s">
        <v>175</v>
      </c>
      <c r="C93" s="30">
        <f t="shared" si="22"/>
        <v>0</v>
      </c>
      <c r="D93" s="30">
        <f t="shared" si="23"/>
        <v>0</v>
      </c>
      <c r="E93" s="30">
        <f t="shared" si="23"/>
        <v>0</v>
      </c>
      <c r="F93" s="30"/>
      <c r="G93" s="30"/>
      <c r="H93" s="30"/>
      <c r="I93" s="30"/>
      <c r="J93" s="30"/>
      <c r="K93" s="3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>
      <c r="A94" s="27" t="s">
        <v>176</v>
      </c>
      <c r="B94" s="6" t="s">
        <v>177</v>
      </c>
      <c r="C94" s="30">
        <f t="shared" si="22"/>
        <v>0</v>
      </c>
      <c r="D94" s="30">
        <f t="shared" si="23"/>
        <v>0</v>
      </c>
      <c r="E94" s="30">
        <f t="shared" si="23"/>
        <v>0</v>
      </c>
      <c r="F94" s="30"/>
      <c r="G94" s="30"/>
      <c r="H94" s="30"/>
      <c r="I94" s="30"/>
      <c r="J94" s="30"/>
      <c r="K94" s="3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>
      <c r="A95" s="27" t="s">
        <v>178</v>
      </c>
      <c r="B95" s="6" t="s">
        <v>179</v>
      </c>
      <c r="C95" s="30">
        <f t="shared" si="22"/>
        <v>0</v>
      </c>
      <c r="D95" s="30">
        <f t="shared" si="23"/>
        <v>0</v>
      </c>
      <c r="E95" s="30">
        <f t="shared" si="23"/>
        <v>0</v>
      </c>
      <c r="F95" s="30"/>
      <c r="G95" s="30"/>
      <c r="H95" s="30"/>
      <c r="I95" s="30"/>
      <c r="J95" s="30"/>
      <c r="K95" s="30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>
      <c r="A96" s="27" t="s">
        <v>180</v>
      </c>
      <c r="B96" s="6" t="s">
        <v>181</v>
      </c>
      <c r="C96" s="30">
        <f t="shared" si="22"/>
        <v>0</v>
      </c>
      <c r="D96" s="30">
        <f t="shared" si="23"/>
        <v>0</v>
      </c>
      <c r="E96" s="30">
        <f t="shared" si="23"/>
        <v>0</v>
      </c>
      <c r="F96" s="30"/>
      <c r="G96" s="30"/>
      <c r="H96" s="30"/>
      <c r="I96" s="30"/>
      <c r="J96" s="30"/>
      <c r="K96" s="30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>
      <c r="A97" s="27" t="s">
        <v>182</v>
      </c>
      <c r="B97" s="6" t="s">
        <v>183</v>
      </c>
      <c r="C97" s="30">
        <f t="shared" si="22"/>
        <v>0</v>
      </c>
      <c r="D97" s="30">
        <f t="shared" si="23"/>
        <v>0</v>
      </c>
      <c r="E97" s="30">
        <f t="shared" si="23"/>
        <v>0</v>
      </c>
      <c r="F97" s="30"/>
      <c r="G97" s="30"/>
      <c r="H97" s="30"/>
      <c r="I97" s="30"/>
      <c r="J97" s="30"/>
      <c r="K97" s="30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>
      <c r="A98" s="27" t="s">
        <v>184</v>
      </c>
      <c r="B98" s="6" t="s">
        <v>185</v>
      </c>
      <c r="C98" s="30">
        <f t="shared" si="22"/>
        <v>0</v>
      </c>
      <c r="D98" s="30">
        <f t="shared" si="23"/>
        <v>0</v>
      </c>
      <c r="E98" s="30">
        <f t="shared" si="23"/>
        <v>0</v>
      </c>
      <c r="F98" s="30"/>
      <c r="G98" s="30"/>
      <c r="H98" s="30"/>
      <c r="I98" s="30"/>
      <c r="J98" s="30"/>
      <c r="K98" s="30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>
      <c r="A99" s="27" t="s">
        <v>186</v>
      </c>
      <c r="B99" s="6" t="s">
        <v>187</v>
      </c>
      <c r="C99" s="30">
        <f t="shared" ref="C99:I99" si="24">SUM(C100:C102)</f>
        <v>0</v>
      </c>
      <c r="D99" s="30">
        <f>SUM(D100:D102)</f>
        <v>161</v>
      </c>
      <c r="E99" s="30">
        <f>SUM(E100:E102)</f>
        <v>0</v>
      </c>
      <c r="F99" s="30">
        <f t="shared" si="24"/>
        <v>0</v>
      </c>
      <c r="G99" s="30">
        <f t="shared" si="24"/>
        <v>0</v>
      </c>
      <c r="H99" s="30">
        <f t="shared" si="24"/>
        <v>0</v>
      </c>
      <c r="I99" s="30">
        <f t="shared" si="24"/>
        <v>0</v>
      </c>
      <c r="J99" s="30"/>
      <c r="K99" s="30"/>
    </row>
    <row r="100" spans="1:32" hidden="1">
      <c r="A100" s="74">
        <v>84313</v>
      </c>
      <c r="B100" s="63" t="s">
        <v>524</v>
      </c>
      <c r="C100" s="30">
        <f>SUM(F100:I100)</f>
        <v>0</v>
      </c>
      <c r="D100" s="30">
        <f>SUM(G100:L100)</f>
        <v>0</v>
      </c>
      <c r="E100" s="30">
        <f>SUM(H100:M100)</f>
        <v>0</v>
      </c>
      <c r="F100" s="30"/>
      <c r="G100" s="30"/>
      <c r="H100" s="30"/>
      <c r="I100" s="30"/>
      <c r="J100" s="30"/>
      <c r="K100" s="30"/>
    </row>
    <row r="101" spans="1:32" hidden="1">
      <c r="A101" s="27"/>
      <c r="B101" s="63" t="s">
        <v>525</v>
      </c>
      <c r="C101" s="30">
        <f>SUM(F101:I101)</f>
        <v>0</v>
      </c>
      <c r="D101" s="30">
        <f>SUM(G101:L101)</f>
        <v>0</v>
      </c>
      <c r="E101" s="30">
        <f>SUM(H101:M101)</f>
        <v>0</v>
      </c>
      <c r="F101" s="30"/>
      <c r="G101" s="30"/>
      <c r="H101" s="30"/>
      <c r="I101" s="30"/>
      <c r="J101" s="30"/>
      <c r="K101" s="30"/>
    </row>
    <row r="102" spans="1:32">
      <c r="A102" s="27"/>
      <c r="B102" s="63" t="s">
        <v>530</v>
      </c>
      <c r="C102" s="30">
        <v>0</v>
      </c>
      <c r="D102" s="30">
        <v>161</v>
      </c>
      <c r="E102" s="30">
        <v>0</v>
      </c>
      <c r="F102" s="30"/>
      <c r="G102" s="30"/>
      <c r="H102" s="30"/>
      <c r="I102" s="30"/>
      <c r="J102" s="30"/>
      <c r="K102" s="30"/>
    </row>
    <row r="103" spans="1:32" ht="15.75" customHeight="1">
      <c r="A103" s="7" t="s">
        <v>188</v>
      </c>
      <c r="B103" s="9" t="s">
        <v>189</v>
      </c>
      <c r="C103" s="31">
        <f t="shared" ref="C103:I103" si="25">+C90+C91+C92+C95+C99</f>
        <v>1010</v>
      </c>
      <c r="D103" s="31">
        <f>+D90+D91+D92+D95+D99</f>
        <v>1161</v>
      </c>
      <c r="E103" s="31">
        <f>+E90+E91+E92+E95+E99</f>
        <v>940</v>
      </c>
      <c r="F103" s="31">
        <f t="shared" si="25"/>
        <v>0</v>
      </c>
      <c r="G103" s="31">
        <f t="shared" si="25"/>
        <v>0</v>
      </c>
      <c r="H103" s="31">
        <f t="shared" si="25"/>
        <v>0</v>
      </c>
      <c r="I103" s="31">
        <f t="shared" si="25"/>
        <v>0</v>
      </c>
      <c r="J103" s="31"/>
      <c r="K103" s="31">
        <f>+K90+K91+K92+K95+K99</f>
        <v>0</v>
      </c>
    </row>
    <row r="104" spans="1:32" s="13" customFormat="1" ht="21.75" customHeight="1" collapsed="1">
      <c r="A104" s="11" t="s">
        <v>190</v>
      </c>
      <c r="B104" s="12" t="s">
        <v>191</v>
      </c>
      <c r="C104" s="32">
        <f t="shared" ref="C104:I104" si="26">+C46+C54+C82+C89+C103</f>
        <v>4620</v>
      </c>
      <c r="D104" s="32">
        <f>+D46+D54+D82+D89+D103</f>
        <v>5099</v>
      </c>
      <c r="E104" s="32">
        <f>+E46+E54+E82+E89+E103</f>
        <v>4497</v>
      </c>
      <c r="F104" s="32">
        <f t="shared" si="26"/>
        <v>0</v>
      </c>
      <c r="G104" s="32">
        <f t="shared" si="26"/>
        <v>0</v>
      </c>
      <c r="H104" s="32">
        <f t="shared" si="26"/>
        <v>0</v>
      </c>
      <c r="I104" s="32">
        <f t="shared" si="26"/>
        <v>0</v>
      </c>
      <c r="J104" s="32"/>
      <c r="K104" s="32">
        <f>+K46+K54+K82+K89+K103</f>
        <v>0</v>
      </c>
    </row>
    <row r="105" spans="1:32" hidden="1" outlineLevel="1">
      <c r="A105" s="27" t="s">
        <v>192</v>
      </c>
      <c r="B105" s="6" t="s">
        <v>193</v>
      </c>
      <c r="C105" s="30">
        <f>SUM(F105:I105)</f>
        <v>0</v>
      </c>
      <c r="D105" s="30">
        <f>SUM(G105:L105)</f>
        <v>0</v>
      </c>
      <c r="E105" s="30">
        <f>SUM(H105:M105)</f>
        <v>0</v>
      </c>
      <c r="F105" s="30"/>
      <c r="G105" s="30"/>
      <c r="H105" s="30"/>
      <c r="I105" s="30">
        <f>SUM(J105:K105)</f>
        <v>0</v>
      </c>
      <c r="J105" s="30"/>
      <c r="K105" s="30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outlineLevel="1">
      <c r="A106" s="27" t="s">
        <v>194</v>
      </c>
      <c r="B106" s="6" t="s">
        <v>195</v>
      </c>
      <c r="C106" s="30">
        <f t="shared" ref="C106:I106" si="27">SUM(C107:C117)</f>
        <v>0</v>
      </c>
      <c r="D106" s="30">
        <f>SUM(D107:D117)</f>
        <v>0</v>
      </c>
      <c r="E106" s="30">
        <f>SUM(E107:E117)</f>
        <v>0</v>
      </c>
      <c r="F106" s="30">
        <f t="shared" si="27"/>
        <v>0</v>
      </c>
      <c r="G106" s="30">
        <f t="shared" si="27"/>
        <v>0</v>
      </c>
      <c r="H106" s="30">
        <f t="shared" si="27"/>
        <v>0</v>
      </c>
      <c r="I106" s="30">
        <f t="shared" si="27"/>
        <v>0</v>
      </c>
      <c r="J106" s="30"/>
      <c r="K106" s="30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outlineLevel="1">
      <c r="A107" s="27" t="s">
        <v>196</v>
      </c>
      <c r="B107" s="6" t="s">
        <v>197</v>
      </c>
      <c r="C107" s="30">
        <f t="shared" ref="C107:C118" si="28">SUM(F107:I107)</f>
        <v>0</v>
      </c>
      <c r="D107" s="30">
        <f t="shared" ref="D107:D118" si="29">SUM(G107:L107)</f>
        <v>0</v>
      </c>
      <c r="E107" s="30">
        <f t="shared" ref="E107:E118" si="30">SUM(H107:M107)</f>
        <v>0</v>
      </c>
      <c r="F107" s="30"/>
      <c r="G107" s="30"/>
      <c r="H107" s="30"/>
      <c r="I107" s="30">
        <f t="shared" ref="I107:I118" si="31">SUM(J107:K107)</f>
        <v>0</v>
      </c>
      <c r="J107" s="30"/>
      <c r="K107" s="30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outlineLevel="1">
      <c r="A108" s="27" t="s">
        <v>198</v>
      </c>
      <c r="B108" s="6" t="s">
        <v>199</v>
      </c>
      <c r="C108" s="30">
        <f t="shared" si="28"/>
        <v>0</v>
      </c>
      <c r="D108" s="30">
        <f t="shared" si="29"/>
        <v>0</v>
      </c>
      <c r="E108" s="30">
        <f t="shared" si="30"/>
        <v>0</v>
      </c>
      <c r="F108" s="30"/>
      <c r="G108" s="30"/>
      <c r="H108" s="30"/>
      <c r="I108" s="30">
        <f t="shared" si="31"/>
        <v>0</v>
      </c>
      <c r="J108" s="30"/>
      <c r="K108" s="30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outlineLevel="1">
      <c r="A109" s="27" t="s">
        <v>200</v>
      </c>
      <c r="B109" s="6" t="s">
        <v>201</v>
      </c>
      <c r="C109" s="30">
        <f t="shared" si="28"/>
        <v>0</v>
      </c>
      <c r="D109" s="30">
        <f t="shared" si="29"/>
        <v>0</v>
      </c>
      <c r="E109" s="30">
        <f t="shared" si="30"/>
        <v>0</v>
      </c>
      <c r="F109" s="30"/>
      <c r="G109" s="30"/>
      <c r="H109" s="30"/>
      <c r="I109" s="30">
        <f t="shared" si="31"/>
        <v>0</v>
      </c>
      <c r="J109" s="30"/>
      <c r="K109" s="30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idden="1" outlineLevel="1">
      <c r="A110" s="27" t="s">
        <v>202</v>
      </c>
      <c r="B110" s="6" t="s">
        <v>203</v>
      </c>
      <c r="C110" s="30">
        <f t="shared" si="28"/>
        <v>0</v>
      </c>
      <c r="D110" s="30">
        <f t="shared" si="29"/>
        <v>0</v>
      </c>
      <c r="E110" s="30">
        <f t="shared" si="30"/>
        <v>0</v>
      </c>
      <c r="F110" s="30"/>
      <c r="G110" s="30"/>
      <c r="H110" s="30"/>
      <c r="I110" s="30">
        <f t="shared" si="31"/>
        <v>0</v>
      </c>
      <c r="J110" s="30"/>
      <c r="K110" s="30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idden="1" outlineLevel="1">
      <c r="A111" s="27" t="s">
        <v>204</v>
      </c>
      <c r="B111" s="6" t="s">
        <v>205</v>
      </c>
      <c r="C111" s="30">
        <f t="shared" si="28"/>
        <v>0</v>
      </c>
      <c r="D111" s="30">
        <f t="shared" si="29"/>
        <v>0</v>
      </c>
      <c r="E111" s="30">
        <f t="shared" si="30"/>
        <v>0</v>
      </c>
      <c r="F111" s="30"/>
      <c r="G111" s="30"/>
      <c r="H111" s="30"/>
      <c r="I111" s="30">
        <f t="shared" si="31"/>
        <v>0</v>
      </c>
      <c r="J111" s="30"/>
      <c r="K111" s="30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idden="1" outlineLevel="1">
      <c r="A112" s="27" t="s">
        <v>206</v>
      </c>
      <c r="B112" s="6" t="s">
        <v>207</v>
      </c>
      <c r="C112" s="30">
        <f t="shared" si="28"/>
        <v>0</v>
      </c>
      <c r="D112" s="30">
        <f t="shared" si="29"/>
        <v>0</v>
      </c>
      <c r="E112" s="30">
        <f t="shared" si="30"/>
        <v>0</v>
      </c>
      <c r="F112" s="30"/>
      <c r="G112" s="30"/>
      <c r="H112" s="30"/>
      <c r="I112" s="30">
        <f t="shared" si="31"/>
        <v>0</v>
      </c>
      <c r="J112" s="30"/>
      <c r="K112" s="30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idden="1" outlineLevel="1">
      <c r="A113" s="27" t="s">
        <v>208</v>
      </c>
      <c r="B113" s="6" t="s">
        <v>209</v>
      </c>
      <c r="C113" s="30">
        <f t="shared" si="28"/>
        <v>0</v>
      </c>
      <c r="D113" s="30">
        <f t="shared" si="29"/>
        <v>0</v>
      </c>
      <c r="E113" s="30">
        <f t="shared" si="30"/>
        <v>0</v>
      </c>
      <c r="F113" s="30"/>
      <c r="G113" s="30"/>
      <c r="H113" s="30"/>
      <c r="I113" s="30">
        <f t="shared" si="31"/>
        <v>0</v>
      </c>
      <c r="J113" s="30"/>
      <c r="K113" s="30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idden="1" outlineLevel="1">
      <c r="A114" s="27" t="s">
        <v>210</v>
      </c>
      <c r="B114" s="6" t="s">
        <v>211</v>
      </c>
      <c r="C114" s="30">
        <f t="shared" si="28"/>
        <v>0</v>
      </c>
      <c r="D114" s="30">
        <f t="shared" si="29"/>
        <v>0</v>
      </c>
      <c r="E114" s="30">
        <f t="shared" si="30"/>
        <v>0</v>
      </c>
      <c r="F114" s="30"/>
      <c r="G114" s="30"/>
      <c r="H114" s="30"/>
      <c r="I114" s="30">
        <f t="shared" si="31"/>
        <v>0</v>
      </c>
      <c r="J114" s="30"/>
      <c r="K114" s="30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idden="1" outlineLevel="1">
      <c r="A115" s="27" t="s">
        <v>212</v>
      </c>
      <c r="B115" s="6" t="s">
        <v>213</v>
      </c>
      <c r="C115" s="30">
        <f t="shared" si="28"/>
        <v>0</v>
      </c>
      <c r="D115" s="30">
        <f t="shared" si="29"/>
        <v>0</v>
      </c>
      <c r="E115" s="30">
        <f t="shared" si="30"/>
        <v>0</v>
      </c>
      <c r="F115" s="30"/>
      <c r="G115" s="30"/>
      <c r="H115" s="30"/>
      <c r="I115" s="30">
        <f t="shared" si="31"/>
        <v>0</v>
      </c>
      <c r="J115" s="30"/>
      <c r="K115" s="3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idden="1" outlineLevel="1">
      <c r="A116" s="27" t="s">
        <v>214</v>
      </c>
      <c r="B116" s="6" t="s">
        <v>215</v>
      </c>
      <c r="C116" s="30">
        <f t="shared" si="28"/>
        <v>0</v>
      </c>
      <c r="D116" s="30">
        <f t="shared" si="29"/>
        <v>0</v>
      </c>
      <c r="E116" s="30">
        <f t="shared" si="30"/>
        <v>0</v>
      </c>
      <c r="F116" s="30"/>
      <c r="G116" s="30"/>
      <c r="H116" s="30"/>
      <c r="I116" s="30">
        <f t="shared" si="31"/>
        <v>0</v>
      </c>
      <c r="J116" s="30"/>
      <c r="K116" s="30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idden="1" outlineLevel="1">
      <c r="A117" s="27" t="s">
        <v>216</v>
      </c>
      <c r="B117" s="6" t="s">
        <v>217</v>
      </c>
      <c r="C117" s="30">
        <f t="shared" si="28"/>
        <v>0</v>
      </c>
      <c r="D117" s="30">
        <f t="shared" si="29"/>
        <v>0</v>
      </c>
      <c r="E117" s="30">
        <f t="shared" si="30"/>
        <v>0</v>
      </c>
      <c r="F117" s="30"/>
      <c r="G117" s="30"/>
      <c r="H117" s="30"/>
      <c r="I117" s="30">
        <f t="shared" si="31"/>
        <v>0</v>
      </c>
      <c r="J117" s="30"/>
      <c r="K117" s="30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idden="1" outlineLevel="1">
      <c r="A118" s="27" t="s">
        <v>218</v>
      </c>
      <c r="B118" s="6" t="s">
        <v>219</v>
      </c>
      <c r="C118" s="30">
        <f t="shared" si="28"/>
        <v>0</v>
      </c>
      <c r="D118" s="30">
        <f t="shared" si="29"/>
        <v>0</v>
      </c>
      <c r="E118" s="30">
        <f t="shared" si="30"/>
        <v>0</v>
      </c>
      <c r="F118" s="30"/>
      <c r="G118" s="30"/>
      <c r="H118" s="30"/>
      <c r="I118" s="30">
        <f t="shared" si="31"/>
        <v>0</v>
      </c>
      <c r="J118" s="30"/>
      <c r="K118" s="30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idden="1" outlineLevel="1">
      <c r="A119" s="27" t="s">
        <v>220</v>
      </c>
      <c r="B119" s="6" t="s">
        <v>221</v>
      </c>
      <c r="C119" s="30">
        <f t="shared" ref="C119:I119" si="32">SUM(C120:C126)</f>
        <v>0</v>
      </c>
      <c r="D119" s="30">
        <f>SUM(D120:D126)</f>
        <v>0</v>
      </c>
      <c r="E119" s="30">
        <f>SUM(E120:E126)</f>
        <v>0</v>
      </c>
      <c r="F119" s="30">
        <f t="shared" si="32"/>
        <v>0</v>
      </c>
      <c r="G119" s="30">
        <f t="shared" si="32"/>
        <v>0</v>
      </c>
      <c r="H119" s="30">
        <f t="shared" si="32"/>
        <v>0</v>
      </c>
      <c r="I119" s="30">
        <f t="shared" si="32"/>
        <v>0</v>
      </c>
      <c r="J119" s="30"/>
      <c r="K119" s="30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idden="1" outlineLevel="1">
      <c r="A120" s="27" t="s">
        <v>222</v>
      </c>
      <c r="B120" s="6" t="s">
        <v>223</v>
      </c>
      <c r="C120" s="30">
        <f t="shared" ref="C120:C126" si="33">SUM(F120:I120)</f>
        <v>0</v>
      </c>
      <c r="D120" s="30">
        <f t="shared" ref="D120:E126" si="34">SUM(G120:L120)</f>
        <v>0</v>
      </c>
      <c r="E120" s="30">
        <f t="shared" si="34"/>
        <v>0</v>
      </c>
      <c r="F120" s="30"/>
      <c r="G120" s="30"/>
      <c r="H120" s="30"/>
      <c r="I120" s="30">
        <f t="shared" ref="I120:I126" si="35">SUM(J120:K120)</f>
        <v>0</v>
      </c>
      <c r="J120" s="30"/>
      <c r="K120" s="30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idden="1" outlineLevel="1">
      <c r="A121" s="27" t="s">
        <v>224</v>
      </c>
      <c r="B121" s="6" t="s">
        <v>225</v>
      </c>
      <c r="C121" s="30">
        <f t="shared" si="33"/>
        <v>0</v>
      </c>
      <c r="D121" s="30">
        <f t="shared" si="34"/>
        <v>0</v>
      </c>
      <c r="E121" s="30">
        <f t="shared" si="34"/>
        <v>0</v>
      </c>
      <c r="F121" s="30"/>
      <c r="G121" s="30"/>
      <c r="H121" s="30"/>
      <c r="I121" s="30">
        <f t="shared" si="35"/>
        <v>0</v>
      </c>
      <c r="J121" s="30"/>
      <c r="K121" s="30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idden="1" outlineLevel="1">
      <c r="A122" s="27" t="s">
        <v>226</v>
      </c>
      <c r="B122" s="6" t="s">
        <v>227</v>
      </c>
      <c r="C122" s="30">
        <f t="shared" si="33"/>
        <v>0</v>
      </c>
      <c r="D122" s="30">
        <f t="shared" si="34"/>
        <v>0</v>
      </c>
      <c r="E122" s="30">
        <f t="shared" si="34"/>
        <v>0</v>
      </c>
      <c r="F122" s="30"/>
      <c r="G122" s="30"/>
      <c r="H122" s="30"/>
      <c r="I122" s="30">
        <f t="shared" si="35"/>
        <v>0</v>
      </c>
      <c r="J122" s="30"/>
      <c r="K122" s="30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25.5" hidden="1" outlineLevel="1">
      <c r="A123" s="27" t="s">
        <v>228</v>
      </c>
      <c r="B123" s="6" t="s">
        <v>229</v>
      </c>
      <c r="C123" s="30">
        <f t="shared" si="33"/>
        <v>0</v>
      </c>
      <c r="D123" s="30">
        <f t="shared" si="34"/>
        <v>0</v>
      </c>
      <c r="E123" s="30">
        <f t="shared" si="34"/>
        <v>0</v>
      </c>
      <c r="F123" s="30"/>
      <c r="G123" s="30"/>
      <c r="H123" s="30"/>
      <c r="I123" s="30">
        <f t="shared" si="35"/>
        <v>0</v>
      </c>
      <c r="J123" s="30"/>
      <c r="K123" s="30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idden="1" outlineLevel="1">
      <c r="A124" s="27" t="s">
        <v>230</v>
      </c>
      <c r="B124" s="6" t="s">
        <v>231</v>
      </c>
      <c r="C124" s="30">
        <f t="shared" si="33"/>
        <v>0</v>
      </c>
      <c r="D124" s="30">
        <f t="shared" si="34"/>
        <v>0</v>
      </c>
      <c r="E124" s="30">
        <f t="shared" si="34"/>
        <v>0</v>
      </c>
      <c r="F124" s="30"/>
      <c r="G124" s="30"/>
      <c r="H124" s="30"/>
      <c r="I124" s="30">
        <f t="shared" si="35"/>
        <v>0</v>
      </c>
      <c r="J124" s="30"/>
      <c r="K124" s="30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idden="1" outlineLevel="1">
      <c r="A125" s="27" t="s">
        <v>232</v>
      </c>
      <c r="B125" s="6" t="s">
        <v>233</v>
      </c>
      <c r="C125" s="30">
        <f t="shared" si="33"/>
        <v>0</v>
      </c>
      <c r="D125" s="30">
        <f t="shared" si="34"/>
        <v>0</v>
      </c>
      <c r="E125" s="30">
        <f t="shared" si="34"/>
        <v>0</v>
      </c>
      <c r="F125" s="30"/>
      <c r="G125" s="30"/>
      <c r="H125" s="30"/>
      <c r="I125" s="30">
        <f t="shared" si="35"/>
        <v>0</v>
      </c>
      <c r="J125" s="30"/>
      <c r="K125" s="30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idden="1" outlineLevel="1">
      <c r="A126" s="27" t="s">
        <v>234</v>
      </c>
      <c r="B126" s="6" t="s">
        <v>235</v>
      </c>
      <c r="C126" s="30">
        <f t="shared" si="33"/>
        <v>0</v>
      </c>
      <c r="D126" s="30">
        <f t="shared" si="34"/>
        <v>0</v>
      </c>
      <c r="E126" s="30">
        <f t="shared" si="34"/>
        <v>0</v>
      </c>
      <c r="F126" s="30"/>
      <c r="G126" s="30"/>
      <c r="H126" s="30"/>
      <c r="I126" s="30">
        <f t="shared" si="35"/>
        <v>0</v>
      </c>
      <c r="J126" s="30"/>
      <c r="K126" s="30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idden="1" outlineLevel="1">
      <c r="A127" s="27" t="s">
        <v>236</v>
      </c>
      <c r="B127" s="6" t="s">
        <v>237</v>
      </c>
      <c r="C127" s="30">
        <f t="shared" ref="C127:I127" si="36">SUM(C128:C136)</f>
        <v>0</v>
      </c>
      <c r="D127" s="30">
        <f>SUM(D128:D136)</f>
        <v>0</v>
      </c>
      <c r="E127" s="30">
        <f>SUM(E128:E136)</f>
        <v>0</v>
      </c>
      <c r="F127" s="30">
        <f t="shared" si="36"/>
        <v>0</v>
      </c>
      <c r="G127" s="30">
        <f t="shared" si="36"/>
        <v>0</v>
      </c>
      <c r="H127" s="30">
        <f t="shared" si="36"/>
        <v>0</v>
      </c>
      <c r="I127" s="30">
        <f t="shared" si="36"/>
        <v>0</v>
      </c>
      <c r="J127" s="30"/>
      <c r="K127" s="30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38.25" hidden="1" outlineLevel="1">
      <c r="A128" s="27" t="s">
        <v>238</v>
      </c>
      <c r="B128" s="6" t="s">
        <v>239</v>
      </c>
      <c r="C128" s="30">
        <f t="shared" ref="C128:C136" si="37">SUM(F128:I128)</f>
        <v>0</v>
      </c>
      <c r="D128" s="30">
        <f t="shared" ref="D128:D136" si="38">SUM(G128:L128)</f>
        <v>0</v>
      </c>
      <c r="E128" s="30">
        <f t="shared" ref="E128:E136" si="39">SUM(H128:M128)</f>
        <v>0</v>
      </c>
      <c r="F128" s="30"/>
      <c r="G128" s="30"/>
      <c r="H128" s="30"/>
      <c r="I128" s="30">
        <f t="shared" ref="I128:I136" si="40">SUM(J128:K128)</f>
        <v>0</v>
      </c>
      <c r="J128" s="30"/>
      <c r="K128" s="30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25.5" hidden="1" outlineLevel="1">
      <c r="A129" s="27" t="s">
        <v>240</v>
      </c>
      <c r="B129" s="6" t="s">
        <v>241</v>
      </c>
      <c r="C129" s="30">
        <f t="shared" si="37"/>
        <v>0</v>
      </c>
      <c r="D129" s="30">
        <f t="shared" si="38"/>
        <v>0</v>
      </c>
      <c r="E129" s="30">
        <f t="shared" si="39"/>
        <v>0</v>
      </c>
      <c r="F129" s="30"/>
      <c r="G129" s="30"/>
      <c r="H129" s="30"/>
      <c r="I129" s="30">
        <f t="shared" si="40"/>
        <v>0</v>
      </c>
      <c r="J129" s="30"/>
      <c r="K129" s="30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idden="1" outlineLevel="1">
      <c r="A130" s="27" t="s">
        <v>242</v>
      </c>
      <c r="B130" s="6" t="s">
        <v>243</v>
      </c>
      <c r="C130" s="30">
        <f t="shared" si="37"/>
        <v>0</v>
      </c>
      <c r="D130" s="30">
        <f t="shared" si="38"/>
        <v>0</v>
      </c>
      <c r="E130" s="30">
        <f t="shared" si="39"/>
        <v>0</v>
      </c>
      <c r="F130" s="30"/>
      <c r="G130" s="30"/>
      <c r="H130" s="30"/>
      <c r="I130" s="30">
        <f t="shared" si="40"/>
        <v>0</v>
      </c>
      <c r="J130" s="30"/>
      <c r="K130" s="30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idden="1" outlineLevel="1">
      <c r="A131" s="27" t="s">
        <v>244</v>
      </c>
      <c r="B131" s="6" t="s">
        <v>245</v>
      </c>
      <c r="C131" s="30">
        <f t="shared" si="37"/>
        <v>0</v>
      </c>
      <c r="D131" s="30">
        <f t="shared" si="38"/>
        <v>0</v>
      </c>
      <c r="E131" s="30">
        <f t="shared" si="39"/>
        <v>0</v>
      </c>
      <c r="F131" s="30"/>
      <c r="G131" s="30"/>
      <c r="H131" s="30"/>
      <c r="I131" s="30">
        <f t="shared" si="40"/>
        <v>0</v>
      </c>
      <c r="J131" s="30"/>
      <c r="K131" s="30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idden="1" outlineLevel="1">
      <c r="A132" s="27" t="s">
        <v>246</v>
      </c>
      <c r="B132" s="6" t="s">
        <v>247</v>
      </c>
      <c r="C132" s="30">
        <f t="shared" si="37"/>
        <v>0</v>
      </c>
      <c r="D132" s="30">
        <f t="shared" si="38"/>
        <v>0</v>
      </c>
      <c r="E132" s="30">
        <f t="shared" si="39"/>
        <v>0</v>
      </c>
      <c r="F132" s="30"/>
      <c r="G132" s="30"/>
      <c r="H132" s="30"/>
      <c r="I132" s="30">
        <f t="shared" si="40"/>
        <v>0</v>
      </c>
      <c r="J132" s="30"/>
      <c r="K132" s="30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idden="1" outlineLevel="1">
      <c r="A133" s="27" t="s">
        <v>248</v>
      </c>
      <c r="B133" s="6" t="s">
        <v>249</v>
      </c>
      <c r="C133" s="30">
        <f t="shared" si="37"/>
        <v>0</v>
      </c>
      <c r="D133" s="30">
        <f t="shared" si="38"/>
        <v>0</v>
      </c>
      <c r="E133" s="30">
        <f t="shared" si="39"/>
        <v>0</v>
      </c>
      <c r="F133" s="30"/>
      <c r="G133" s="30"/>
      <c r="H133" s="30"/>
      <c r="I133" s="30">
        <f t="shared" si="40"/>
        <v>0</v>
      </c>
      <c r="J133" s="30"/>
      <c r="K133" s="30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idden="1" outlineLevel="1">
      <c r="A134" s="27" t="s">
        <v>250</v>
      </c>
      <c r="B134" s="6" t="s">
        <v>251</v>
      </c>
      <c r="C134" s="30">
        <f t="shared" si="37"/>
        <v>0</v>
      </c>
      <c r="D134" s="30">
        <f t="shared" si="38"/>
        <v>0</v>
      </c>
      <c r="E134" s="30">
        <f t="shared" si="39"/>
        <v>0</v>
      </c>
      <c r="F134" s="30"/>
      <c r="G134" s="30"/>
      <c r="H134" s="30"/>
      <c r="I134" s="30">
        <f t="shared" si="40"/>
        <v>0</v>
      </c>
      <c r="J134" s="30"/>
      <c r="K134" s="30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idden="1" outlineLevel="1">
      <c r="A135" s="27" t="s">
        <v>252</v>
      </c>
      <c r="B135" s="6" t="s">
        <v>253</v>
      </c>
      <c r="C135" s="30">
        <f t="shared" si="37"/>
        <v>0</v>
      </c>
      <c r="D135" s="30">
        <f t="shared" si="38"/>
        <v>0</v>
      </c>
      <c r="E135" s="30">
        <f t="shared" si="39"/>
        <v>0</v>
      </c>
      <c r="F135" s="30"/>
      <c r="G135" s="30"/>
      <c r="H135" s="30"/>
      <c r="I135" s="30">
        <f t="shared" si="40"/>
        <v>0</v>
      </c>
      <c r="J135" s="30"/>
      <c r="K135" s="30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idden="1" outlineLevel="1">
      <c r="A136" s="27" t="s">
        <v>254</v>
      </c>
      <c r="B136" s="6" t="s">
        <v>255</v>
      </c>
      <c r="C136" s="30">
        <f t="shared" si="37"/>
        <v>0</v>
      </c>
      <c r="D136" s="30">
        <f t="shared" si="38"/>
        <v>0</v>
      </c>
      <c r="E136" s="30">
        <f t="shared" si="39"/>
        <v>0</v>
      </c>
      <c r="F136" s="30"/>
      <c r="G136" s="30"/>
      <c r="H136" s="30"/>
      <c r="I136" s="30">
        <f t="shared" si="40"/>
        <v>0</v>
      </c>
      <c r="J136" s="30"/>
      <c r="K136" s="30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idden="1" outlineLevel="1">
      <c r="A137" s="27" t="s">
        <v>256</v>
      </c>
      <c r="B137" s="6" t="s">
        <v>257</v>
      </c>
      <c r="C137" s="30">
        <f t="shared" ref="C137:I137" si="41">SUM(C138:C143)</f>
        <v>0</v>
      </c>
      <c r="D137" s="30">
        <f>SUM(D138:D143)</f>
        <v>0</v>
      </c>
      <c r="E137" s="30">
        <f>SUM(E138:E143)</f>
        <v>0</v>
      </c>
      <c r="F137" s="30">
        <f t="shared" si="41"/>
        <v>0</v>
      </c>
      <c r="G137" s="30">
        <f t="shared" si="41"/>
        <v>0</v>
      </c>
      <c r="H137" s="30">
        <f t="shared" si="41"/>
        <v>0</v>
      </c>
      <c r="I137" s="30">
        <f t="shared" si="41"/>
        <v>0</v>
      </c>
      <c r="J137" s="30"/>
      <c r="K137" s="30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idden="1" outlineLevel="1">
      <c r="A138" s="27" t="s">
        <v>258</v>
      </c>
      <c r="B138" s="6" t="s">
        <v>259</v>
      </c>
      <c r="C138" s="30">
        <f t="shared" ref="C138:C170" si="42">SUM(F138:I138)</f>
        <v>0</v>
      </c>
      <c r="D138" s="30">
        <f t="shared" ref="D138:D170" si="43">SUM(G138:L138)</f>
        <v>0</v>
      </c>
      <c r="E138" s="30">
        <f t="shared" ref="E138:E170" si="44">SUM(H138:M138)</f>
        <v>0</v>
      </c>
      <c r="F138" s="30"/>
      <c r="G138" s="30"/>
      <c r="H138" s="30"/>
      <c r="I138" s="30">
        <f t="shared" ref="I138:I173" si="45">SUM(J138:K138)</f>
        <v>0</v>
      </c>
      <c r="J138" s="30"/>
      <c r="K138" s="30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idden="1" outlineLevel="1">
      <c r="A139" s="27" t="s">
        <v>260</v>
      </c>
      <c r="B139" s="6" t="s">
        <v>261</v>
      </c>
      <c r="C139" s="30">
        <f t="shared" si="42"/>
        <v>0</v>
      </c>
      <c r="D139" s="30">
        <f t="shared" si="43"/>
        <v>0</v>
      </c>
      <c r="E139" s="30">
        <f t="shared" si="44"/>
        <v>0</v>
      </c>
      <c r="F139" s="30"/>
      <c r="G139" s="30"/>
      <c r="H139" s="30"/>
      <c r="I139" s="30">
        <f t="shared" si="45"/>
        <v>0</v>
      </c>
      <c r="J139" s="30"/>
      <c r="K139" s="30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idden="1" outlineLevel="1">
      <c r="A140" s="27" t="s">
        <v>262</v>
      </c>
      <c r="B140" s="6" t="s">
        <v>263</v>
      </c>
      <c r="C140" s="30">
        <f t="shared" si="42"/>
        <v>0</v>
      </c>
      <c r="D140" s="30">
        <f t="shared" si="43"/>
        <v>0</v>
      </c>
      <c r="E140" s="30">
        <f t="shared" si="44"/>
        <v>0</v>
      </c>
      <c r="F140" s="30"/>
      <c r="G140" s="30"/>
      <c r="H140" s="30"/>
      <c r="I140" s="30">
        <f t="shared" si="45"/>
        <v>0</v>
      </c>
      <c r="J140" s="30"/>
      <c r="K140" s="30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idden="1" outlineLevel="1">
      <c r="A141" s="27" t="s">
        <v>264</v>
      </c>
      <c r="B141" s="6" t="s">
        <v>265</v>
      </c>
      <c r="C141" s="30">
        <f t="shared" si="42"/>
        <v>0</v>
      </c>
      <c r="D141" s="30">
        <f t="shared" si="43"/>
        <v>0</v>
      </c>
      <c r="E141" s="30">
        <f t="shared" si="44"/>
        <v>0</v>
      </c>
      <c r="F141" s="30"/>
      <c r="G141" s="30"/>
      <c r="H141" s="30"/>
      <c r="I141" s="30">
        <f t="shared" si="45"/>
        <v>0</v>
      </c>
      <c r="J141" s="30"/>
      <c r="K141" s="30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25.5" hidden="1" outlineLevel="1">
      <c r="A142" s="27" t="s">
        <v>266</v>
      </c>
      <c r="B142" s="6" t="s">
        <v>267</v>
      </c>
      <c r="C142" s="30">
        <f t="shared" si="42"/>
        <v>0</v>
      </c>
      <c r="D142" s="30">
        <f t="shared" si="43"/>
        <v>0</v>
      </c>
      <c r="E142" s="30">
        <f t="shared" si="44"/>
        <v>0</v>
      </c>
      <c r="F142" s="30"/>
      <c r="G142" s="30"/>
      <c r="H142" s="30"/>
      <c r="I142" s="30">
        <f t="shared" si="45"/>
        <v>0</v>
      </c>
      <c r="J142" s="30"/>
      <c r="K142" s="30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25.5" hidden="1" outlineLevel="1">
      <c r="A143" s="27" t="s">
        <v>268</v>
      </c>
      <c r="B143" s="6" t="s">
        <v>269</v>
      </c>
      <c r="C143" s="30">
        <f t="shared" si="42"/>
        <v>0</v>
      </c>
      <c r="D143" s="30">
        <f t="shared" si="43"/>
        <v>0</v>
      </c>
      <c r="E143" s="30">
        <f t="shared" si="44"/>
        <v>0</v>
      </c>
      <c r="F143" s="30"/>
      <c r="G143" s="30"/>
      <c r="H143" s="30"/>
      <c r="I143" s="30">
        <f t="shared" si="45"/>
        <v>0</v>
      </c>
      <c r="J143" s="30"/>
      <c r="K143" s="30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idden="1" outlineLevel="1">
      <c r="A144" s="27" t="s">
        <v>270</v>
      </c>
      <c r="B144" s="6" t="s">
        <v>271</v>
      </c>
      <c r="C144" s="30">
        <f t="shared" si="42"/>
        <v>0</v>
      </c>
      <c r="D144" s="30">
        <f t="shared" si="43"/>
        <v>0</v>
      </c>
      <c r="E144" s="30">
        <f t="shared" si="44"/>
        <v>0</v>
      </c>
      <c r="F144" s="30"/>
      <c r="G144" s="30"/>
      <c r="H144" s="30"/>
      <c r="I144" s="30">
        <f t="shared" si="45"/>
        <v>0</v>
      </c>
      <c r="J144" s="30"/>
      <c r="K144" s="30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idden="1" outlineLevel="1">
      <c r="A145" s="27" t="s">
        <v>272</v>
      </c>
      <c r="B145" s="6" t="s">
        <v>273</v>
      </c>
      <c r="C145" s="30">
        <f t="shared" si="42"/>
        <v>0</v>
      </c>
      <c r="D145" s="30">
        <f t="shared" si="43"/>
        <v>0</v>
      </c>
      <c r="E145" s="30">
        <f t="shared" si="44"/>
        <v>0</v>
      </c>
      <c r="F145" s="30"/>
      <c r="G145" s="30"/>
      <c r="H145" s="30"/>
      <c r="I145" s="30">
        <f t="shared" si="45"/>
        <v>0</v>
      </c>
      <c r="J145" s="30"/>
      <c r="K145" s="30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idden="1" outlineLevel="1">
      <c r="A146" s="27" t="s">
        <v>274</v>
      </c>
      <c r="B146" s="6" t="s">
        <v>275</v>
      </c>
      <c r="C146" s="30">
        <f t="shared" si="42"/>
        <v>0</v>
      </c>
      <c r="D146" s="30">
        <f t="shared" si="43"/>
        <v>0</v>
      </c>
      <c r="E146" s="30">
        <f t="shared" si="44"/>
        <v>0</v>
      </c>
      <c r="F146" s="30"/>
      <c r="G146" s="30"/>
      <c r="H146" s="30"/>
      <c r="I146" s="30">
        <f t="shared" si="45"/>
        <v>0</v>
      </c>
      <c r="J146" s="30"/>
      <c r="K146" s="30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idden="1" outlineLevel="1">
      <c r="A147" s="27" t="s">
        <v>276</v>
      </c>
      <c r="B147" s="6" t="s">
        <v>277</v>
      </c>
      <c r="C147" s="30">
        <f t="shared" si="42"/>
        <v>0</v>
      </c>
      <c r="D147" s="30">
        <f t="shared" si="43"/>
        <v>0</v>
      </c>
      <c r="E147" s="30">
        <f t="shared" si="44"/>
        <v>0</v>
      </c>
      <c r="F147" s="30"/>
      <c r="G147" s="30"/>
      <c r="H147" s="30"/>
      <c r="I147" s="30">
        <f t="shared" si="45"/>
        <v>0</v>
      </c>
      <c r="J147" s="30"/>
      <c r="K147" s="30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idden="1" outlineLevel="1">
      <c r="A148" s="27" t="s">
        <v>278</v>
      </c>
      <c r="B148" s="6" t="s">
        <v>279</v>
      </c>
      <c r="C148" s="30">
        <f t="shared" si="42"/>
        <v>0</v>
      </c>
      <c r="D148" s="30">
        <f t="shared" si="43"/>
        <v>0</v>
      </c>
      <c r="E148" s="30">
        <f t="shared" si="44"/>
        <v>0</v>
      </c>
      <c r="F148" s="30"/>
      <c r="G148" s="30"/>
      <c r="H148" s="30"/>
      <c r="I148" s="30">
        <f t="shared" si="45"/>
        <v>0</v>
      </c>
      <c r="J148" s="30"/>
      <c r="K148" s="30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idden="1" outlineLevel="1">
      <c r="A149" s="27" t="s">
        <v>280</v>
      </c>
      <c r="B149" s="6" t="s">
        <v>281</v>
      </c>
      <c r="C149" s="30">
        <f t="shared" si="42"/>
        <v>0</v>
      </c>
      <c r="D149" s="30">
        <f t="shared" si="43"/>
        <v>0</v>
      </c>
      <c r="E149" s="30">
        <f t="shared" si="44"/>
        <v>0</v>
      </c>
      <c r="F149" s="30"/>
      <c r="G149" s="30"/>
      <c r="H149" s="30"/>
      <c r="I149" s="30">
        <f t="shared" si="45"/>
        <v>0</v>
      </c>
      <c r="J149" s="30"/>
      <c r="K149" s="30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idden="1" outlineLevel="1">
      <c r="A150" s="27" t="s">
        <v>282</v>
      </c>
      <c r="B150" s="6" t="s">
        <v>283</v>
      </c>
      <c r="C150" s="30">
        <f t="shared" si="42"/>
        <v>0</v>
      </c>
      <c r="D150" s="30">
        <f t="shared" si="43"/>
        <v>0</v>
      </c>
      <c r="E150" s="30">
        <f t="shared" si="44"/>
        <v>0</v>
      </c>
      <c r="F150" s="30"/>
      <c r="G150" s="30"/>
      <c r="H150" s="30"/>
      <c r="I150" s="30">
        <f t="shared" si="45"/>
        <v>0</v>
      </c>
      <c r="J150" s="30"/>
      <c r="K150" s="30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idden="1" outlineLevel="1">
      <c r="A151" s="27" t="s">
        <v>284</v>
      </c>
      <c r="B151" s="6" t="s">
        <v>285</v>
      </c>
      <c r="C151" s="30">
        <f t="shared" si="42"/>
        <v>0</v>
      </c>
      <c r="D151" s="30">
        <f t="shared" si="43"/>
        <v>0</v>
      </c>
      <c r="E151" s="30">
        <f t="shared" si="44"/>
        <v>0</v>
      </c>
      <c r="F151" s="30"/>
      <c r="G151" s="30"/>
      <c r="H151" s="30"/>
      <c r="I151" s="30">
        <f t="shared" si="45"/>
        <v>0</v>
      </c>
      <c r="J151" s="30"/>
      <c r="K151" s="30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idden="1" outlineLevel="1">
      <c r="A152" s="27" t="s">
        <v>286</v>
      </c>
      <c r="B152" s="6" t="s">
        <v>287</v>
      </c>
      <c r="C152" s="30">
        <f t="shared" si="42"/>
        <v>0</v>
      </c>
      <c r="D152" s="30">
        <f t="shared" si="43"/>
        <v>0</v>
      </c>
      <c r="E152" s="30">
        <f t="shared" si="44"/>
        <v>0</v>
      </c>
      <c r="F152" s="30"/>
      <c r="G152" s="30"/>
      <c r="H152" s="30"/>
      <c r="I152" s="30">
        <f t="shared" si="45"/>
        <v>0</v>
      </c>
      <c r="J152" s="30"/>
      <c r="K152" s="30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25.5" hidden="1" outlineLevel="1">
      <c r="A153" s="27" t="s">
        <v>288</v>
      </c>
      <c r="B153" s="6" t="s">
        <v>289</v>
      </c>
      <c r="C153" s="30">
        <f t="shared" si="42"/>
        <v>0</v>
      </c>
      <c r="D153" s="30">
        <f t="shared" si="43"/>
        <v>0</v>
      </c>
      <c r="E153" s="30">
        <f t="shared" si="44"/>
        <v>0</v>
      </c>
      <c r="F153" s="30"/>
      <c r="G153" s="30"/>
      <c r="H153" s="30"/>
      <c r="I153" s="30">
        <f t="shared" si="45"/>
        <v>0</v>
      </c>
      <c r="J153" s="30"/>
      <c r="K153" s="30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25.5" hidden="1" outlineLevel="1">
      <c r="A154" s="27" t="s">
        <v>290</v>
      </c>
      <c r="B154" s="6" t="s">
        <v>291</v>
      </c>
      <c r="C154" s="30">
        <f t="shared" si="42"/>
        <v>0</v>
      </c>
      <c r="D154" s="30">
        <f t="shared" si="43"/>
        <v>0</v>
      </c>
      <c r="E154" s="30">
        <f t="shared" si="44"/>
        <v>0</v>
      </c>
      <c r="F154" s="30"/>
      <c r="G154" s="30"/>
      <c r="H154" s="30"/>
      <c r="I154" s="30">
        <f t="shared" si="45"/>
        <v>0</v>
      </c>
      <c r="J154" s="30"/>
      <c r="K154" s="30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25.5" hidden="1" outlineLevel="1">
      <c r="A155" s="27" t="s">
        <v>292</v>
      </c>
      <c r="B155" s="6" t="s">
        <v>297</v>
      </c>
      <c r="C155" s="30">
        <f t="shared" si="42"/>
        <v>0</v>
      </c>
      <c r="D155" s="30">
        <f t="shared" si="43"/>
        <v>0</v>
      </c>
      <c r="E155" s="30">
        <f t="shared" si="44"/>
        <v>0</v>
      </c>
      <c r="F155" s="30"/>
      <c r="G155" s="30"/>
      <c r="H155" s="30"/>
      <c r="I155" s="30">
        <f t="shared" si="45"/>
        <v>0</v>
      </c>
      <c r="J155" s="30"/>
      <c r="K155" s="30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idden="1" outlineLevel="1">
      <c r="A156" s="27" t="s">
        <v>298</v>
      </c>
      <c r="B156" s="6" t="s">
        <v>299</v>
      </c>
      <c r="C156" s="30">
        <f t="shared" si="42"/>
        <v>0</v>
      </c>
      <c r="D156" s="30">
        <f t="shared" si="43"/>
        <v>0</v>
      </c>
      <c r="E156" s="30">
        <f t="shared" si="44"/>
        <v>0</v>
      </c>
      <c r="F156" s="30"/>
      <c r="G156" s="30"/>
      <c r="H156" s="30"/>
      <c r="I156" s="30">
        <f t="shared" si="45"/>
        <v>0</v>
      </c>
      <c r="J156" s="30"/>
      <c r="K156" s="30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25.5" hidden="1" outlineLevel="1">
      <c r="A157" s="27" t="s">
        <v>300</v>
      </c>
      <c r="B157" s="6" t="s">
        <v>301</v>
      </c>
      <c r="C157" s="30">
        <f t="shared" si="42"/>
        <v>0</v>
      </c>
      <c r="D157" s="30">
        <f t="shared" si="43"/>
        <v>0</v>
      </c>
      <c r="E157" s="30">
        <f t="shared" si="44"/>
        <v>0</v>
      </c>
      <c r="F157" s="30"/>
      <c r="G157" s="30"/>
      <c r="H157" s="30"/>
      <c r="I157" s="30">
        <f t="shared" si="45"/>
        <v>0</v>
      </c>
      <c r="J157" s="30"/>
      <c r="K157" s="30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idden="1" outlineLevel="1">
      <c r="A158" s="27" t="s">
        <v>302</v>
      </c>
      <c r="B158" s="6" t="s">
        <v>303</v>
      </c>
      <c r="C158" s="30">
        <f t="shared" si="42"/>
        <v>0</v>
      </c>
      <c r="D158" s="30">
        <f t="shared" si="43"/>
        <v>0</v>
      </c>
      <c r="E158" s="30">
        <f t="shared" si="44"/>
        <v>0</v>
      </c>
      <c r="F158" s="30"/>
      <c r="G158" s="30"/>
      <c r="H158" s="30"/>
      <c r="I158" s="30">
        <f t="shared" si="45"/>
        <v>0</v>
      </c>
      <c r="J158" s="30"/>
      <c r="K158" s="30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idden="1" outlineLevel="1">
      <c r="A159" s="27" t="s">
        <v>304</v>
      </c>
      <c r="B159" s="6" t="s">
        <v>305</v>
      </c>
      <c r="C159" s="30">
        <f t="shared" si="42"/>
        <v>0</v>
      </c>
      <c r="D159" s="30">
        <f t="shared" si="43"/>
        <v>0</v>
      </c>
      <c r="E159" s="30">
        <f t="shared" si="44"/>
        <v>0</v>
      </c>
      <c r="F159" s="30"/>
      <c r="G159" s="30"/>
      <c r="H159" s="30"/>
      <c r="I159" s="30">
        <f t="shared" si="45"/>
        <v>0</v>
      </c>
      <c r="J159" s="30"/>
      <c r="K159" s="30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idden="1" outlineLevel="1">
      <c r="A160" s="27" t="s">
        <v>306</v>
      </c>
      <c r="B160" s="6" t="s">
        <v>307</v>
      </c>
      <c r="C160" s="30">
        <f t="shared" si="42"/>
        <v>0</v>
      </c>
      <c r="D160" s="30">
        <f t="shared" si="43"/>
        <v>0</v>
      </c>
      <c r="E160" s="30">
        <f t="shared" si="44"/>
        <v>0</v>
      </c>
      <c r="F160" s="30"/>
      <c r="G160" s="30"/>
      <c r="H160" s="30"/>
      <c r="I160" s="30">
        <f t="shared" si="45"/>
        <v>0</v>
      </c>
      <c r="J160" s="30"/>
      <c r="K160" s="30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idden="1" outlineLevel="1">
      <c r="A161" s="27" t="s">
        <v>308</v>
      </c>
      <c r="B161" s="6" t="s">
        <v>309</v>
      </c>
      <c r="C161" s="30">
        <f t="shared" si="42"/>
        <v>0</v>
      </c>
      <c r="D161" s="30">
        <f t="shared" si="43"/>
        <v>0</v>
      </c>
      <c r="E161" s="30">
        <f t="shared" si="44"/>
        <v>0</v>
      </c>
      <c r="F161" s="30"/>
      <c r="G161" s="30"/>
      <c r="H161" s="30"/>
      <c r="I161" s="30">
        <f t="shared" si="45"/>
        <v>0</v>
      </c>
      <c r="J161" s="30"/>
      <c r="K161" s="30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idden="1" outlineLevel="1">
      <c r="A162" s="27" t="s">
        <v>310</v>
      </c>
      <c r="B162" s="6" t="s">
        <v>311</v>
      </c>
      <c r="C162" s="30">
        <f t="shared" si="42"/>
        <v>0</v>
      </c>
      <c r="D162" s="30">
        <f t="shared" si="43"/>
        <v>0</v>
      </c>
      <c r="E162" s="30">
        <f t="shared" si="44"/>
        <v>0</v>
      </c>
      <c r="F162" s="30"/>
      <c r="G162" s="30"/>
      <c r="H162" s="30"/>
      <c r="I162" s="30">
        <f t="shared" si="45"/>
        <v>0</v>
      </c>
      <c r="J162" s="30"/>
      <c r="K162" s="30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idden="1" outlineLevel="1">
      <c r="A163" s="27" t="s">
        <v>312</v>
      </c>
      <c r="B163" s="6" t="s">
        <v>313</v>
      </c>
      <c r="C163" s="30">
        <f t="shared" si="42"/>
        <v>0</v>
      </c>
      <c r="D163" s="30">
        <f t="shared" si="43"/>
        <v>0</v>
      </c>
      <c r="E163" s="30">
        <f t="shared" si="44"/>
        <v>0</v>
      </c>
      <c r="F163" s="30"/>
      <c r="G163" s="30"/>
      <c r="H163" s="30"/>
      <c r="I163" s="30">
        <f t="shared" si="45"/>
        <v>0</v>
      </c>
      <c r="J163" s="30"/>
      <c r="K163" s="30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idden="1" outlineLevel="1">
      <c r="A164" s="27" t="s">
        <v>314</v>
      </c>
      <c r="B164" s="6" t="s">
        <v>315</v>
      </c>
      <c r="C164" s="30">
        <f t="shared" si="42"/>
        <v>0</v>
      </c>
      <c r="D164" s="30">
        <f t="shared" si="43"/>
        <v>0</v>
      </c>
      <c r="E164" s="30">
        <f t="shared" si="44"/>
        <v>0</v>
      </c>
      <c r="F164" s="30"/>
      <c r="G164" s="30"/>
      <c r="H164" s="30"/>
      <c r="I164" s="30">
        <f t="shared" si="45"/>
        <v>0</v>
      </c>
      <c r="J164" s="30"/>
      <c r="K164" s="30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25.5" hidden="1" outlineLevel="1">
      <c r="A165" s="27" t="s">
        <v>316</v>
      </c>
      <c r="B165" s="6" t="s">
        <v>317</v>
      </c>
      <c r="C165" s="30">
        <f t="shared" si="42"/>
        <v>0</v>
      </c>
      <c r="D165" s="30">
        <f t="shared" si="43"/>
        <v>0</v>
      </c>
      <c r="E165" s="30">
        <f t="shared" si="44"/>
        <v>0</v>
      </c>
      <c r="F165" s="30"/>
      <c r="G165" s="30"/>
      <c r="H165" s="30"/>
      <c r="I165" s="30">
        <f t="shared" si="45"/>
        <v>0</v>
      </c>
      <c r="J165" s="30"/>
      <c r="K165" s="30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idden="1" outlineLevel="1">
      <c r="A166" s="27" t="s">
        <v>318</v>
      </c>
      <c r="B166" s="6" t="s">
        <v>319</v>
      </c>
      <c r="C166" s="30">
        <f t="shared" si="42"/>
        <v>0</v>
      </c>
      <c r="D166" s="30">
        <f t="shared" si="43"/>
        <v>0</v>
      </c>
      <c r="E166" s="30">
        <f t="shared" si="44"/>
        <v>0</v>
      </c>
      <c r="F166" s="30"/>
      <c r="G166" s="30"/>
      <c r="H166" s="30"/>
      <c r="I166" s="30">
        <f t="shared" si="45"/>
        <v>0</v>
      </c>
      <c r="J166" s="30"/>
      <c r="K166" s="30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idden="1" outlineLevel="1">
      <c r="A167" s="27" t="s">
        <v>320</v>
      </c>
      <c r="B167" s="6" t="s">
        <v>321</v>
      </c>
      <c r="C167" s="30">
        <f t="shared" si="42"/>
        <v>0</v>
      </c>
      <c r="D167" s="30">
        <f t="shared" si="43"/>
        <v>0</v>
      </c>
      <c r="E167" s="30">
        <f t="shared" si="44"/>
        <v>0</v>
      </c>
      <c r="F167" s="30"/>
      <c r="G167" s="30"/>
      <c r="H167" s="30"/>
      <c r="I167" s="30">
        <f t="shared" si="45"/>
        <v>0</v>
      </c>
      <c r="J167" s="30"/>
      <c r="K167" s="30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idden="1" outlineLevel="1">
      <c r="A168" s="27" t="s">
        <v>322</v>
      </c>
      <c r="B168" s="6" t="s">
        <v>323</v>
      </c>
      <c r="C168" s="30">
        <f t="shared" si="42"/>
        <v>0</v>
      </c>
      <c r="D168" s="30">
        <f t="shared" si="43"/>
        <v>0</v>
      </c>
      <c r="E168" s="30">
        <f t="shared" si="44"/>
        <v>0</v>
      </c>
      <c r="F168" s="30"/>
      <c r="G168" s="30"/>
      <c r="H168" s="30"/>
      <c r="I168" s="30">
        <f t="shared" si="45"/>
        <v>0</v>
      </c>
      <c r="J168" s="30"/>
      <c r="K168" s="30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25.5" hidden="1" outlineLevel="1">
      <c r="A169" s="27" t="s">
        <v>324</v>
      </c>
      <c r="B169" s="6" t="s">
        <v>325</v>
      </c>
      <c r="C169" s="30">
        <f t="shared" si="42"/>
        <v>0</v>
      </c>
      <c r="D169" s="30">
        <f t="shared" si="43"/>
        <v>0</v>
      </c>
      <c r="E169" s="30">
        <f t="shared" si="44"/>
        <v>0</v>
      </c>
      <c r="F169" s="30"/>
      <c r="G169" s="30"/>
      <c r="H169" s="30"/>
      <c r="I169" s="30">
        <f t="shared" si="45"/>
        <v>0</v>
      </c>
      <c r="J169" s="30"/>
      <c r="K169" s="30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25.5" hidden="1" outlineLevel="1">
      <c r="A170" s="27" t="s">
        <v>326</v>
      </c>
      <c r="B170" s="6" t="s">
        <v>327</v>
      </c>
      <c r="C170" s="30">
        <f t="shared" si="42"/>
        <v>0</v>
      </c>
      <c r="D170" s="30">
        <f t="shared" si="43"/>
        <v>0</v>
      </c>
      <c r="E170" s="30">
        <f t="shared" si="44"/>
        <v>0</v>
      </c>
      <c r="F170" s="30"/>
      <c r="G170" s="30"/>
      <c r="H170" s="30"/>
      <c r="I170" s="30">
        <f t="shared" si="45"/>
        <v>0</v>
      </c>
      <c r="J170" s="30"/>
      <c r="K170" s="30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s="13" customFormat="1" ht="22.5" hidden="1" customHeight="1">
      <c r="A171" s="11" t="s">
        <v>328</v>
      </c>
      <c r="B171" s="12" t="s">
        <v>329</v>
      </c>
      <c r="C171" s="32">
        <f>+C105+C106+C118+C119+C127+C137+C144+C147</f>
        <v>0</v>
      </c>
      <c r="D171" s="32">
        <f>+D105+D106+D118+D119+D127+D137+D144+D147</f>
        <v>0</v>
      </c>
      <c r="E171" s="32">
        <f>+E105+E106+E118+E119+E127+E137+E144+E147</f>
        <v>0</v>
      </c>
      <c r="F171" s="32"/>
      <c r="G171" s="32"/>
      <c r="H171" s="32"/>
      <c r="I171" s="30">
        <f t="shared" si="45"/>
        <v>0</v>
      </c>
      <c r="J171" s="30"/>
      <c r="K171" s="30">
        <f>SUM(L171:M171)</f>
        <v>0</v>
      </c>
    </row>
    <row r="172" spans="1:32" hidden="1" outlineLevel="1">
      <c r="A172" s="27" t="s">
        <v>330</v>
      </c>
      <c r="B172" s="6" t="s">
        <v>331</v>
      </c>
      <c r="C172" s="30">
        <f>SUM(F172:I172)</f>
        <v>0</v>
      </c>
      <c r="D172" s="30">
        <f>SUM(G172:L172)</f>
        <v>0</v>
      </c>
      <c r="E172" s="30">
        <f>SUM(H172:M172)</f>
        <v>0</v>
      </c>
      <c r="F172" s="30"/>
      <c r="G172" s="30"/>
      <c r="H172" s="30"/>
      <c r="I172" s="30">
        <f t="shared" si="45"/>
        <v>0</v>
      </c>
      <c r="J172" s="30"/>
      <c r="K172" s="30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idden="1" outlineLevel="1">
      <c r="A173" s="27" t="s">
        <v>332</v>
      </c>
      <c r="B173" s="6" t="s">
        <v>333</v>
      </c>
      <c r="C173" s="30">
        <f>SUM(F173:I173)</f>
        <v>0</v>
      </c>
      <c r="D173" s="30">
        <f>SUM(G173:L173)</f>
        <v>0</v>
      </c>
      <c r="E173" s="30">
        <f>SUM(H173:M173)</f>
        <v>0</v>
      </c>
      <c r="F173" s="30"/>
      <c r="G173" s="30"/>
      <c r="H173" s="30"/>
      <c r="I173" s="30">
        <f t="shared" si="45"/>
        <v>0</v>
      </c>
      <c r="J173" s="30"/>
      <c r="K173" s="30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outlineLevel="1">
      <c r="A174" s="27" t="s">
        <v>334</v>
      </c>
      <c r="B174" s="6" t="s">
        <v>335</v>
      </c>
      <c r="C174" s="30">
        <f>SUM(F174:I174)</f>
        <v>0</v>
      </c>
      <c r="D174" s="30">
        <v>15</v>
      </c>
      <c r="E174" s="30">
        <v>15</v>
      </c>
      <c r="F174" s="30"/>
      <c r="G174" s="30"/>
      <c r="H174" s="30"/>
      <c r="I174" s="30"/>
      <c r="J174" s="30"/>
      <c r="K174" s="30"/>
    </row>
    <row r="175" spans="1:32" ht="25.5" hidden="1" outlineLevel="1">
      <c r="A175" s="27" t="s">
        <v>336</v>
      </c>
      <c r="B175" s="6" t="s">
        <v>337</v>
      </c>
      <c r="C175" s="30">
        <f>SUM(F175:I175)</f>
        <v>0</v>
      </c>
      <c r="D175" s="30">
        <f>SUM(G175:L175)</f>
        <v>0</v>
      </c>
      <c r="E175" s="30">
        <f>SUM(H175:M175)</f>
        <v>0</v>
      </c>
      <c r="F175" s="30"/>
      <c r="G175" s="30"/>
      <c r="H175" s="30"/>
      <c r="I175" s="30">
        <f>SUM(J175:K175)</f>
        <v>0</v>
      </c>
      <c r="J175" s="30"/>
      <c r="K175" s="3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25.5" hidden="1" outlineLevel="1">
      <c r="A176" s="27" t="s">
        <v>338</v>
      </c>
      <c r="B176" s="6" t="s">
        <v>339</v>
      </c>
      <c r="C176" s="30">
        <f t="shared" ref="C176:I176" si="46">SUM(C177:C186)</f>
        <v>0</v>
      </c>
      <c r="D176" s="30">
        <f>SUM(D177:D186)</f>
        <v>0</v>
      </c>
      <c r="E176" s="30">
        <f>SUM(E177:E186)</f>
        <v>0</v>
      </c>
      <c r="F176" s="30">
        <f t="shared" si="46"/>
        <v>0</v>
      </c>
      <c r="G176" s="30">
        <f t="shared" si="46"/>
        <v>0</v>
      </c>
      <c r="H176" s="30">
        <f t="shared" si="46"/>
        <v>0</v>
      </c>
      <c r="I176" s="30">
        <f t="shared" si="46"/>
        <v>0</v>
      </c>
      <c r="J176" s="30"/>
      <c r="K176" s="30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idden="1" outlineLevel="1">
      <c r="A177" s="27" t="s">
        <v>340</v>
      </c>
      <c r="B177" s="6" t="s">
        <v>341</v>
      </c>
      <c r="C177" s="30">
        <f t="shared" ref="C177:C186" si="47">SUM(F177:I177)</f>
        <v>0</v>
      </c>
      <c r="D177" s="30">
        <f t="shared" ref="D177:D186" si="48">SUM(G177:L177)</f>
        <v>0</v>
      </c>
      <c r="E177" s="30">
        <f t="shared" ref="E177:E186" si="49">SUM(H177:M177)</f>
        <v>0</v>
      </c>
      <c r="F177" s="30"/>
      <c r="G177" s="30"/>
      <c r="H177" s="30"/>
      <c r="I177" s="30">
        <f t="shared" ref="I177:I186" si="50">SUM(J177:K177)</f>
        <v>0</v>
      </c>
      <c r="J177" s="30"/>
      <c r="K177" s="30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idden="1" outlineLevel="1">
      <c r="A178" s="27" t="s">
        <v>342</v>
      </c>
      <c r="B178" s="6" t="s">
        <v>343</v>
      </c>
      <c r="C178" s="30">
        <f t="shared" si="47"/>
        <v>0</v>
      </c>
      <c r="D178" s="30">
        <f t="shared" si="48"/>
        <v>0</v>
      </c>
      <c r="E178" s="30">
        <f t="shared" si="49"/>
        <v>0</v>
      </c>
      <c r="F178" s="30"/>
      <c r="G178" s="30"/>
      <c r="H178" s="30"/>
      <c r="I178" s="30">
        <f t="shared" si="50"/>
        <v>0</v>
      </c>
      <c r="J178" s="30"/>
      <c r="K178" s="30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25.5" hidden="1" outlineLevel="1">
      <c r="A179" s="27" t="s">
        <v>344</v>
      </c>
      <c r="B179" s="6" t="s">
        <v>345</v>
      </c>
      <c r="C179" s="30">
        <f t="shared" si="47"/>
        <v>0</v>
      </c>
      <c r="D179" s="30">
        <f t="shared" si="48"/>
        <v>0</v>
      </c>
      <c r="E179" s="30">
        <f t="shared" si="49"/>
        <v>0</v>
      </c>
      <c r="F179" s="30"/>
      <c r="G179" s="30"/>
      <c r="H179" s="30"/>
      <c r="I179" s="30">
        <f t="shared" si="50"/>
        <v>0</v>
      </c>
      <c r="J179" s="30"/>
      <c r="K179" s="30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idden="1" outlineLevel="1">
      <c r="A180" s="27" t="s">
        <v>346</v>
      </c>
      <c r="B180" s="6" t="s">
        <v>347</v>
      </c>
      <c r="C180" s="30">
        <f t="shared" si="47"/>
        <v>0</v>
      </c>
      <c r="D180" s="30">
        <f t="shared" si="48"/>
        <v>0</v>
      </c>
      <c r="E180" s="30">
        <f t="shared" si="49"/>
        <v>0</v>
      </c>
      <c r="F180" s="30"/>
      <c r="G180" s="30"/>
      <c r="H180" s="30"/>
      <c r="I180" s="30">
        <f t="shared" si="50"/>
        <v>0</v>
      </c>
      <c r="J180" s="30"/>
      <c r="K180" s="30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idden="1" outlineLevel="1">
      <c r="A181" s="27" t="s">
        <v>348</v>
      </c>
      <c r="B181" s="6" t="s">
        <v>349</v>
      </c>
      <c r="C181" s="30">
        <f t="shared" si="47"/>
        <v>0</v>
      </c>
      <c r="D181" s="30">
        <f t="shared" si="48"/>
        <v>0</v>
      </c>
      <c r="E181" s="30">
        <f t="shared" si="49"/>
        <v>0</v>
      </c>
      <c r="F181" s="30"/>
      <c r="G181" s="30"/>
      <c r="H181" s="30"/>
      <c r="I181" s="30">
        <f t="shared" si="50"/>
        <v>0</v>
      </c>
      <c r="J181" s="30"/>
      <c r="K181" s="30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idden="1" outlineLevel="1">
      <c r="A182" s="27" t="s">
        <v>350</v>
      </c>
      <c r="B182" s="6" t="s">
        <v>351</v>
      </c>
      <c r="C182" s="30">
        <f t="shared" si="47"/>
        <v>0</v>
      </c>
      <c r="D182" s="30">
        <f t="shared" si="48"/>
        <v>0</v>
      </c>
      <c r="E182" s="30">
        <f t="shared" si="49"/>
        <v>0</v>
      </c>
      <c r="F182" s="30"/>
      <c r="G182" s="30"/>
      <c r="H182" s="30"/>
      <c r="I182" s="30">
        <f t="shared" si="50"/>
        <v>0</v>
      </c>
      <c r="J182" s="30"/>
      <c r="K182" s="30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idden="1" outlineLevel="1">
      <c r="A183" s="27" t="s">
        <v>352</v>
      </c>
      <c r="B183" s="6" t="s">
        <v>353</v>
      </c>
      <c r="C183" s="30">
        <f t="shared" si="47"/>
        <v>0</v>
      </c>
      <c r="D183" s="30">
        <f t="shared" si="48"/>
        <v>0</v>
      </c>
      <c r="E183" s="30">
        <f t="shared" si="49"/>
        <v>0</v>
      </c>
      <c r="F183" s="30"/>
      <c r="G183" s="30"/>
      <c r="H183" s="30"/>
      <c r="I183" s="30">
        <f t="shared" si="50"/>
        <v>0</v>
      </c>
      <c r="J183" s="30"/>
      <c r="K183" s="30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idden="1" outlineLevel="1">
      <c r="A184" s="27" t="s">
        <v>354</v>
      </c>
      <c r="B184" s="6" t="s">
        <v>355</v>
      </c>
      <c r="C184" s="30">
        <f t="shared" si="47"/>
        <v>0</v>
      </c>
      <c r="D184" s="30">
        <f t="shared" si="48"/>
        <v>0</v>
      </c>
      <c r="E184" s="30">
        <f t="shared" si="49"/>
        <v>0</v>
      </c>
      <c r="F184" s="30"/>
      <c r="G184" s="30"/>
      <c r="H184" s="30"/>
      <c r="I184" s="30">
        <f t="shared" si="50"/>
        <v>0</v>
      </c>
      <c r="J184" s="30"/>
      <c r="K184" s="30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idden="1" outlineLevel="1">
      <c r="A185" s="27" t="s">
        <v>356</v>
      </c>
      <c r="B185" s="6" t="s">
        <v>357</v>
      </c>
      <c r="C185" s="30">
        <f t="shared" si="47"/>
        <v>0</v>
      </c>
      <c r="D185" s="30">
        <f t="shared" si="48"/>
        <v>0</v>
      </c>
      <c r="E185" s="30">
        <f t="shared" si="49"/>
        <v>0</v>
      </c>
      <c r="F185" s="30"/>
      <c r="G185" s="30"/>
      <c r="H185" s="30"/>
      <c r="I185" s="30">
        <f t="shared" si="50"/>
        <v>0</v>
      </c>
      <c r="J185" s="30"/>
      <c r="K185" s="30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idden="1" outlineLevel="1">
      <c r="A186" s="27" t="s">
        <v>358</v>
      </c>
      <c r="B186" s="6" t="s">
        <v>359</v>
      </c>
      <c r="C186" s="30">
        <f t="shared" si="47"/>
        <v>0</v>
      </c>
      <c r="D186" s="30">
        <f t="shared" si="48"/>
        <v>0</v>
      </c>
      <c r="E186" s="30">
        <f t="shared" si="49"/>
        <v>0</v>
      </c>
      <c r="F186" s="30"/>
      <c r="G186" s="30"/>
      <c r="H186" s="30"/>
      <c r="I186" s="30">
        <f t="shared" si="50"/>
        <v>0</v>
      </c>
      <c r="J186" s="30"/>
      <c r="K186" s="30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25.5" hidden="1" outlineLevel="1">
      <c r="A187" s="27" t="s">
        <v>360</v>
      </c>
      <c r="B187" s="6" t="s">
        <v>361</v>
      </c>
      <c r="C187" s="30">
        <f t="shared" ref="C187:I187" si="51">SUM(C188:C197)</f>
        <v>0</v>
      </c>
      <c r="D187" s="30">
        <f>SUM(D188:D197)</f>
        <v>0</v>
      </c>
      <c r="E187" s="30">
        <f>SUM(E188:E197)</f>
        <v>0</v>
      </c>
      <c r="F187" s="30">
        <f t="shared" si="51"/>
        <v>0</v>
      </c>
      <c r="G187" s="30">
        <f t="shared" si="51"/>
        <v>0</v>
      </c>
      <c r="H187" s="30">
        <f t="shared" si="51"/>
        <v>0</v>
      </c>
      <c r="I187" s="30">
        <f t="shared" si="51"/>
        <v>0</v>
      </c>
      <c r="J187" s="30"/>
      <c r="K187" s="30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idden="1" outlineLevel="1">
      <c r="A188" s="27" t="s">
        <v>366</v>
      </c>
      <c r="B188" s="6" t="s">
        <v>367</v>
      </c>
      <c r="C188" s="30">
        <f t="shared" ref="C188:C197" si="52">SUM(F188:I188)</f>
        <v>0</v>
      </c>
      <c r="D188" s="30">
        <f t="shared" ref="D188:D197" si="53">SUM(G188:L188)</f>
        <v>0</v>
      </c>
      <c r="E188" s="30">
        <f t="shared" ref="E188:E197" si="54">SUM(H188:M188)</f>
        <v>0</v>
      </c>
      <c r="F188" s="30"/>
      <c r="G188" s="30"/>
      <c r="H188" s="30"/>
      <c r="I188" s="30">
        <f t="shared" ref="I188:I197" si="55">SUM(J188:K188)</f>
        <v>0</v>
      </c>
      <c r="J188" s="30"/>
      <c r="K188" s="3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idden="1" outlineLevel="1">
      <c r="A189" s="27" t="s">
        <v>368</v>
      </c>
      <c r="B189" s="6" t="s">
        <v>369</v>
      </c>
      <c r="C189" s="30">
        <f t="shared" si="52"/>
        <v>0</v>
      </c>
      <c r="D189" s="30">
        <f t="shared" si="53"/>
        <v>0</v>
      </c>
      <c r="E189" s="30">
        <f t="shared" si="54"/>
        <v>0</v>
      </c>
      <c r="F189" s="30"/>
      <c r="G189" s="30"/>
      <c r="H189" s="30"/>
      <c r="I189" s="30">
        <f t="shared" si="55"/>
        <v>0</v>
      </c>
      <c r="J189" s="30"/>
      <c r="K189" s="30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25.5" hidden="1" outlineLevel="1">
      <c r="A190" s="27" t="s">
        <v>370</v>
      </c>
      <c r="B190" s="6" t="s">
        <v>371</v>
      </c>
      <c r="C190" s="30">
        <f t="shared" si="52"/>
        <v>0</v>
      </c>
      <c r="D190" s="30">
        <f t="shared" si="53"/>
        <v>0</v>
      </c>
      <c r="E190" s="30">
        <f t="shared" si="54"/>
        <v>0</v>
      </c>
      <c r="F190" s="30"/>
      <c r="G190" s="30"/>
      <c r="H190" s="30"/>
      <c r="I190" s="30">
        <f t="shared" si="55"/>
        <v>0</v>
      </c>
      <c r="J190" s="30"/>
      <c r="K190" s="30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idden="1" outlineLevel="1">
      <c r="A191" s="27" t="s">
        <v>372</v>
      </c>
      <c r="B191" s="6" t="s">
        <v>373</v>
      </c>
      <c r="C191" s="30">
        <f t="shared" si="52"/>
        <v>0</v>
      </c>
      <c r="D191" s="30">
        <f t="shared" si="53"/>
        <v>0</v>
      </c>
      <c r="E191" s="30">
        <f t="shared" si="54"/>
        <v>0</v>
      </c>
      <c r="F191" s="30"/>
      <c r="G191" s="30"/>
      <c r="H191" s="30"/>
      <c r="I191" s="30">
        <f t="shared" si="55"/>
        <v>0</v>
      </c>
      <c r="J191" s="30"/>
      <c r="K191" s="30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idden="1" outlineLevel="1">
      <c r="A192" s="27" t="s">
        <v>374</v>
      </c>
      <c r="B192" s="6" t="s">
        <v>375</v>
      </c>
      <c r="C192" s="30">
        <f t="shared" si="52"/>
        <v>0</v>
      </c>
      <c r="D192" s="30">
        <f t="shared" si="53"/>
        <v>0</v>
      </c>
      <c r="E192" s="30">
        <f t="shared" si="54"/>
        <v>0</v>
      </c>
      <c r="F192" s="30"/>
      <c r="G192" s="30"/>
      <c r="H192" s="30"/>
      <c r="I192" s="30">
        <f t="shared" si="55"/>
        <v>0</v>
      </c>
      <c r="J192" s="30"/>
      <c r="K192" s="30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idden="1" outlineLevel="1">
      <c r="A193" s="27" t="s">
        <v>376</v>
      </c>
      <c r="B193" s="6" t="s">
        <v>377</v>
      </c>
      <c r="C193" s="30">
        <f t="shared" si="52"/>
        <v>0</v>
      </c>
      <c r="D193" s="30">
        <f t="shared" si="53"/>
        <v>0</v>
      </c>
      <c r="E193" s="30">
        <f t="shared" si="54"/>
        <v>0</v>
      </c>
      <c r="F193" s="30"/>
      <c r="G193" s="30"/>
      <c r="H193" s="30"/>
      <c r="I193" s="30">
        <f t="shared" si="55"/>
        <v>0</v>
      </c>
      <c r="J193" s="30"/>
      <c r="K193" s="30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idden="1" outlineLevel="1">
      <c r="A194" s="27" t="s">
        <v>378</v>
      </c>
      <c r="B194" s="6" t="s">
        <v>379</v>
      </c>
      <c r="C194" s="30">
        <f t="shared" si="52"/>
        <v>0</v>
      </c>
      <c r="D194" s="30">
        <f t="shared" si="53"/>
        <v>0</v>
      </c>
      <c r="E194" s="30">
        <f t="shared" si="54"/>
        <v>0</v>
      </c>
      <c r="F194" s="30"/>
      <c r="G194" s="30"/>
      <c r="H194" s="30"/>
      <c r="I194" s="30">
        <f t="shared" si="55"/>
        <v>0</v>
      </c>
      <c r="J194" s="30"/>
      <c r="K194" s="30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idden="1" outlineLevel="1">
      <c r="A195" s="27" t="s">
        <v>380</v>
      </c>
      <c r="B195" s="6" t="s">
        <v>381</v>
      </c>
      <c r="C195" s="30">
        <f t="shared" si="52"/>
        <v>0</v>
      </c>
      <c r="D195" s="30">
        <f t="shared" si="53"/>
        <v>0</v>
      </c>
      <c r="E195" s="30">
        <f t="shared" si="54"/>
        <v>0</v>
      </c>
      <c r="F195" s="30"/>
      <c r="G195" s="30"/>
      <c r="H195" s="30"/>
      <c r="I195" s="30">
        <f t="shared" si="55"/>
        <v>0</v>
      </c>
      <c r="J195" s="30"/>
      <c r="K195" s="30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idden="1" outlineLevel="1">
      <c r="A196" s="27" t="s">
        <v>382</v>
      </c>
      <c r="B196" s="6" t="s">
        <v>383</v>
      </c>
      <c r="C196" s="30">
        <f t="shared" si="52"/>
        <v>0</v>
      </c>
      <c r="D196" s="30">
        <f t="shared" si="53"/>
        <v>0</v>
      </c>
      <c r="E196" s="30">
        <f t="shared" si="54"/>
        <v>0</v>
      </c>
      <c r="F196" s="30"/>
      <c r="G196" s="30"/>
      <c r="H196" s="30"/>
      <c r="I196" s="30">
        <f t="shared" si="55"/>
        <v>0</v>
      </c>
      <c r="J196" s="30"/>
      <c r="K196" s="30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idden="1" outlineLevel="1">
      <c r="A197" s="27" t="s">
        <v>384</v>
      </c>
      <c r="B197" s="6" t="s">
        <v>385</v>
      </c>
      <c r="C197" s="30">
        <f t="shared" si="52"/>
        <v>0</v>
      </c>
      <c r="D197" s="30">
        <f t="shared" si="53"/>
        <v>0</v>
      </c>
      <c r="E197" s="30">
        <f t="shared" si="54"/>
        <v>0</v>
      </c>
      <c r="F197" s="30"/>
      <c r="G197" s="30"/>
      <c r="H197" s="30"/>
      <c r="I197" s="30">
        <f t="shared" si="55"/>
        <v>0</v>
      </c>
      <c r="J197" s="30"/>
      <c r="K197" s="30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idden="1" outlineLevel="1">
      <c r="A198" s="27" t="s">
        <v>386</v>
      </c>
      <c r="B198" s="6" t="s">
        <v>387</v>
      </c>
      <c r="C198" s="30">
        <f t="shared" ref="C198:I198" si="56">SUM(C199:C208)</f>
        <v>0</v>
      </c>
      <c r="D198" s="30">
        <f>SUM(D199:D208)</f>
        <v>0</v>
      </c>
      <c r="E198" s="30">
        <f>SUM(E199:E208)</f>
        <v>0</v>
      </c>
      <c r="F198" s="30">
        <f t="shared" si="56"/>
        <v>0</v>
      </c>
      <c r="G198" s="30">
        <f t="shared" si="56"/>
        <v>0</v>
      </c>
      <c r="H198" s="30">
        <f t="shared" si="56"/>
        <v>0</v>
      </c>
      <c r="I198" s="30">
        <f t="shared" si="56"/>
        <v>0</v>
      </c>
      <c r="J198" s="30"/>
      <c r="K198" s="30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idden="1" outlineLevel="1">
      <c r="A199" s="27" t="s">
        <v>388</v>
      </c>
      <c r="B199" s="6" t="s">
        <v>389</v>
      </c>
      <c r="C199" s="30">
        <f t="shared" ref="C199:C210" si="57">SUM(F199:I199)</f>
        <v>0</v>
      </c>
      <c r="D199" s="30">
        <f t="shared" ref="D199:D210" si="58">SUM(G199:L199)</f>
        <v>0</v>
      </c>
      <c r="E199" s="30">
        <f t="shared" ref="E199:E210" si="59">SUM(H199:M199)</f>
        <v>0</v>
      </c>
      <c r="F199" s="30"/>
      <c r="G199" s="30"/>
      <c r="H199" s="30"/>
      <c r="I199" s="30">
        <f t="shared" ref="I199:I210" si="60">SUM(J199:K199)</f>
        <v>0</v>
      </c>
      <c r="J199" s="30"/>
      <c r="K199" s="30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idden="1" outlineLevel="1">
      <c r="A200" s="27" t="s">
        <v>390</v>
      </c>
      <c r="B200" s="6" t="s">
        <v>391</v>
      </c>
      <c r="C200" s="30">
        <f t="shared" si="57"/>
        <v>0</v>
      </c>
      <c r="D200" s="30">
        <f t="shared" si="58"/>
        <v>0</v>
      </c>
      <c r="E200" s="30">
        <f t="shared" si="59"/>
        <v>0</v>
      </c>
      <c r="F200" s="30"/>
      <c r="G200" s="30"/>
      <c r="H200" s="30"/>
      <c r="I200" s="30">
        <f t="shared" si="60"/>
        <v>0</v>
      </c>
      <c r="J200" s="30"/>
      <c r="K200" s="30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25.5" hidden="1" outlineLevel="1">
      <c r="A201" s="27" t="s">
        <v>392</v>
      </c>
      <c r="B201" s="6" t="s">
        <v>393</v>
      </c>
      <c r="C201" s="30">
        <f t="shared" si="57"/>
        <v>0</v>
      </c>
      <c r="D201" s="30">
        <f t="shared" si="58"/>
        <v>0</v>
      </c>
      <c r="E201" s="30">
        <f t="shared" si="59"/>
        <v>0</v>
      </c>
      <c r="F201" s="30"/>
      <c r="G201" s="30"/>
      <c r="H201" s="30"/>
      <c r="I201" s="30">
        <f t="shared" si="60"/>
        <v>0</v>
      </c>
      <c r="J201" s="30"/>
      <c r="K201" s="30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idden="1" outlineLevel="1">
      <c r="A202" s="27" t="s">
        <v>394</v>
      </c>
      <c r="B202" s="6" t="s">
        <v>395</v>
      </c>
      <c r="C202" s="30">
        <f t="shared" si="57"/>
        <v>0</v>
      </c>
      <c r="D202" s="30">
        <f t="shared" si="58"/>
        <v>0</v>
      </c>
      <c r="E202" s="30">
        <f t="shared" si="59"/>
        <v>0</v>
      </c>
      <c r="F202" s="30"/>
      <c r="G202" s="30"/>
      <c r="H202" s="30"/>
      <c r="I202" s="30">
        <f t="shared" si="60"/>
        <v>0</v>
      </c>
      <c r="J202" s="30"/>
      <c r="K202" s="30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idden="1" outlineLevel="1">
      <c r="A203" s="27" t="s">
        <v>396</v>
      </c>
      <c r="B203" s="6" t="s">
        <v>397</v>
      </c>
      <c r="C203" s="30">
        <f t="shared" si="57"/>
        <v>0</v>
      </c>
      <c r="D203" s="30">
        <f t="shared" si="58"/>
        <v>0</v>
      </c>
      <c r="E203" s="30">
        <f t="shared" si="59"/>
        <v>0</v>
      </c>
      <c r="F203" s="30"/>
      <c r="G203" s="30"/>
      <c r="H203" s="30"/>
      <c r="I203" s="30">
        <f t="shared" si="60"/>
        <v>0</v>
      </c>
      <c r="J203" s="30"/>
      <c r="K203" s="30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idden="1" outlineLevel="1">
      <c r="A204" s="27" t="s">
        <v>398</v>
      </c>
      <c r="B204" s="6" t="s">
        <v>399</v>
      </c>
      <c r="C204" s="30">
        <f t="shared" si="57"/>
        <v>0</v>
      </c>
      <c r="D204" s="30">
        <f t="shared" si="58"/>
        <v>0</v>
      </c>
      <c r="E204" s="30">
        <f t="shared" si="59"/>
        <v>0</v>
      </c>
      <c r="F204" s="30"/>
      <c r="G204" s="30"/>
      <c r="H204" s="30"/>
      <c r="I204" s="30">
        <f t="shared" si="60"/>
        <v>0</v>
      </c>
      <c r="J204" s="30"/>
      <c r="K204" s="30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idden="1" outlineLevel="1">
      <c r="A205" s="27" t="s">
        <v>400</v>
      </c>
      <c r="B205" s="6" t="s">
        <v>401</v>
      </c>
      <c r="C205" s="30">
        <f t="shared" si="57"/>
        <v>0</v>
      </c>
      <c r="D205" s="30">
        <f t="shared" si="58"/>
        <v>0</v>
      </c>
      <c r="E205" s="30">
        <f t="shared" si="59"/>
        <v>0</v>
      </c>
      <c r="F205" s="30"/>
      <c r="G205" s="30"/>
      <c r="H205" s="30"/>
      <c r="I205" s="30">
        <f t="shared" si="60"/>
        <v>0</v>
      </c>
      <c r="J205" s="30"/>
      <c r="K205" s="30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idden="1" outlineLevel="1">
      <c r="A206" s="27" t="s">
        <v>402</v>
      </c>
      <c r="B206" s="6" t="s">
        <v>403</v>
      </c>
      <c r="C206" s="30">
        <f t="shared" si="57"/>
        <v>0</v>
      </c>
      <c r="D206" s="30">
        <f t="shared" si="58"/>
        <v>0</v>
      </c>
      <c r="E206" s="30">
        <f t="shared" si="59"/>
        <v>0</v>
      </c>
      <c r="F206" s="30"/>
      <c r="G206" s="30"/>
      <c r="H206" s="30"/>
      <c r="I206" s="30">
        <f t="shared" si="60"/>
        <v>0</v>
      </c>
      <c r="J206" s="30"/>
      <c r="K206" s="30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idden="1" outlineLevel="1">
      <c r="A207" s="27" t="s">
        <v>404</v>
      </c>
      <c r="B207" s="6" t="s">
        <v>405</v>
      </c>
      <c r="C207" s="30">
        <f t="shared" si="57"/>
        <v>0</v>
      </c>
      <c r="D207" s="30">
        <f t="shared" si="58"/>
        <v>0</v>
      </c>
      <c r="E207" s="30">
        <f t="shared" si="59"/>
        <v>0</v>
      </c>
      <c r="F207" s="30"/>
      <c r="G207" s="30"/>
      <c r="H207" s="30"/>
      <c r="I207" s="30">
        <f t="shared" si="60"/>
        <v>0</v>
      </c>
      <c r="J207" s="30"/>
      <c r="K207" s="30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idden="1" outlineLevel="1">
      <c r="A208" s="27" t="s">
        <v>406</v>
      </c>
      <c r="B208" s="6" t="s">
        <v>407</v>
      </c>
      <c r="C208" s="30">
        <f t="shared" si="57"/>
        <v>0</v>
      </c>
      <c r="D208" s="30">
        <f t="shared" si="58"/>
        <v>0</v>
      </c>
      <c r="E208" s="30">
        <f t="shared" si="59"/>
        <v>0</v>
      </c>
      <c r="F208" s="30"/>
      <c r="G208" s="30"/>
      <c r="H208" s="30"/>
      <c r="I208" s="30">
        <f t="shared" si="60"/>
        <v>0</v>
      </c>
      <c r="J208" s="30"/>
      <c r="K208" s="30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25.5" hidden="1" outlineLevel="1">
      <c r="A209" s="27" t="s">
        <v>408</v>
      </c>
      <c r="B209" s="6" t="s">
        <v>409</v>
      </c>
      <c r="C209" s="30">
        <f t="shared" si="57"/>
        <v>0</v>
      </c>
      <c r="D209" s="30">
        <f t="shared" si="58"/>
        <v>0</v>
      </c>
      <c r="E209" s="30">
        <f t="shared" si="59"/>
        <v>0</v>
      </c>
      <c r="F209" s="30"/>
      <c r="G209" s="30"/>
      <c r="H209" s="30"/>
      <c r="I209" s="30">
        <f t="shared" si="60"/>
        <v>0</v>
      </c>
      <c r="J209" s="30"/>
      <c r="K209" s="30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25.5" hidden="1" outlineLevel="1">
      <c r="A210" s="27" t="s">
        <v>410</v>
      </c>
      <c r="B210" s="6" t="s">
        <v>411</v>
      </c>
      <c r="C210" s="30">
        <f t="shared" si="57"/>
        <v>0</v>
      </c>
      <c r="D210" s="30">
        <f t="shared" si="58"/>
        <v>0</v>
      </c>
      <c r="E210" s="30">
        <f t="shared" si="59"/>
        <v>0</v>
      </c>
      <c r="F210" s="30"/>
      <c r="G210" s="30"/>
      <c r="H210" s="30"/>
      <c r="I210" s="30">
        <f t="shared" si="60"/>
        <v>0</v>
      </c>
      <c r="J210" s="30"/>
      <c r="K210" s="30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25.5" hidden="1" outlineLevel="1">
      <c r="A211" s="27" t="s">
        <v>412</v>
      </c>
      <c r="B211" s="6" t="s">
        <v>413</v>
      </c>
      <c r="C211" s="30">
        <f t="shared" ref="C211:I211" si="61">SUM(C212:C224)</f>
        <v>0</v>
      </c>
      <c r="D211" s="30">
        <f>SUM(D212:D224)</f>
        <v>0</v>
      </c>
      <c r="E211" s="30">
        <f>SUM(E212:E224)</f>
        <v>0</v>
      </c>
      <c r="F211" s="30">
        <f t="shared" si="61"/>
        <v>0</v>
      </c>
      <c r="G211" s="30">
        <f t="shared" si="61"/>
        <v>0</v>
      </c>
      <c r="H211" s="30">
        <f t="shared" si="61"/>
        <v>0</v>
      </c>
      <c r="I211" s="30">
        <f t="shared" si="61"/>
        <v>0</v>
      </c>
      <c r="J211" s="30"/>
      <c r="K211" s="30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idden="1" outlineLevel="1">
      <c r="A212" s="27" t="s">
        <v>414</v>
      </c>
      <c r="B212" s="6" t="s">
        <v>424</v>
      </c>
      <c r="C212" s="30">
        <f>SUM(F212:I212)</f>
        <v>0</v>
      </c>
      <c r="D212" s="30">
        <f>SUM(G212:L212)</f>
        <v>0</v>
      </c>
      <c r="E212" s="30">
        <f>SUM(H212:M212)</f>
        <v>0</v>
      </c>
      <c r="F212" s="30"/>
      <c r="G212" s="30"/>
      <c r="H212" s="30"/>
      <c r="I212" s="30">
        <f>SUM(J212:K212)</f>
        <v>0</v>
      </c>
      <c r="J212" s="30"/>
      <c r="K212" s="30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idden="1" outlineLevel="1">
      <c r="A213" s="27" t="s">
        <v>425</v>
      </c>
      <c r="B213" s="6" t="s">
        <v>527</v>
      </c>
      <c r="C213" s="30">
        <f>SUM(F213:I213)</f>
        <v>0</v>
      </c>
      <c r="D213" s="30">
        <f>SUM(G213:L213)</f>
        <v>0</v>
      </c>
      <c r="E213" s="30">
        <f>SUM(H213:M213)</f>
        <v>0</v>
      </c>
      <c r="F213" s="30"/>
      <c r="G213" s="30"/>
      <c r="H213" s="30"/>
      <c r="I213" s="30">
        <f>SUM(J213:K213)</f>
        <v>0</v>
      </c>
      <c r="J213" s="30"/>
      <c r="K213" s="30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idden="1" outlineLevel="1">
      <c r="A214" s="27"/>
      <c r="B214" s="63" t="s">
        <v>528</v>
      </c>
      <c r="C214" s="30"/>
      <c r="D214" s="30"/>
      <c r="E214" s="30"/>
      <c r="F214" s="30"/>
      <c r="G214" s="30"/>
      <c r="H214" s="30"/>
      <c r="I214" s="30"/>
      <c r="J214" s="30"/>
      <c r="K214" s="30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idden="1" outlineLevel="1">
      <c r="A215" s="27"/>
      <c r="B215" s="63" t="s">
        <v>529</v>
      </c>
      <c r="C215" s="30"/>
      <c r="D215" s="30"/>
      <c r="E215" s="30"/>
      <c r="F215" s="30"/>
      <c r="G215" s="30"/>
      <c r="H215" s="30"/>
      <c r="I215" s="30"/>
      <c r="J215" s="30"/>
      <c r="K215" s="30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idden="1" outlineLevel="1">
      <c r="A216" s="27" t="s">
        <v>426</v>
      </c>
      <c r="B216" s="6" t="s">
        <v>427</v>
      </c>
      <c r="C216" s="30">
        <f t="shared" ref="C216:C226" si="62">SUM(F216:I216)</f>
        <v>0</v>
      </c>
      <c r="D216" s="30">
        <f t="shared" ref="D216:D226" si="63">SUM(G216:L216)</f>
        <v>0</v>
      </c>
      <c r="E216" s="30">
        <f t="shared" ref="E216:E226" si="64">SUM(H216:M216)</f>
        <v>0</v>
      </c>
      <c r="F216" s="30"/>
      <c r="G216" s="30"/>
      <c r="H216" s="30"/>
      <c r="I216" s="30">
        <f t="shared" ref="I216:I226" si="65">SUM(J216:K216)</f>
        <v>0</v>
      </c>
      <c r="J216" s="30"/>
      <c r="K216" s="30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idden="1" outlineLevel="1">
      <c r="A217" s="27" t="s">
        <v>428</v>
      </c>
      <c r="B217" s="6" t="s">
        <v>429</v>
      </c>
      <c r="C217" s="30">
        <f t="shared" si="62"/>
        <v>0</v>
      </c>
      <c r="D217" s="30">
        <f t="shared" si="63"/>
        <v>0</v>
      </c>
      <c r="E217" s="30">
        <f t="shared" si="64"/>
        <v>0</v>
      </c>
      <c r="F217" s="30"/>
      <c r="G217" s="30"/>
      <c r="H217" s="30"/>
      <c r="I217" s="30">
        <f t="shared" si="65"/>
        <v>0</v>
      </c>
      <c r="J217" s="30"/>
      <c r="K217" s="30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idden="1" outlineLevel="1">
      <c r="A218" s="27" t="s">
        <v>430</v>
      </c>
      <c r="B218" s="6" t="s">
        <v>431</v>
      </c>
      <c r="C218" s="30">
        <f t="shared" si="62"/>
        <v>0</v>
      </c>
      <c r="D218" s="30">
        <f t="shared" si="63"/>
        <v>0</v>
      </c>
      <c r="E218" s="30">
        <f t="shared" si="64"/>
        <v>0</v>
      </c>
      <c r="F218" s="30"/>
      <c r="G218" s="30"/>
      <c r="H218" s="30"/>
      <c r="I218" s="30">
        <f t="shared" si="65"/>
        <v>0</v>
      </c>
      <c r="J218" s="30"/>
      <c r="K218" s="30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idden="1" outlineLevel="1">
      <c r="A219" s="27" t="s">
        <v>432</v>
      </c>
      <c r="B219" s="6" t="s">
        <v>433</v>
      </c>
      <c r="C219" s="30">
        <f t="shared" si="62"/>
        <v>0</v>
      </c>
      <c r="D219" s="30">
        <f t="shared" si="63"/>
        <v>0</v>
      </c>
      <c r="E219" s="30">
        <f t="shared" si="64"/>
        <v>0</v>
      </c>
      <c r="F219" s="30"/>
      <c r="G219" s="30"/>
      <c r="H219" s="30"/>
      <c r="I219" s="30">
        <f t="shared" si="65"/>
        <v>0</v>
      </c>
      <c r="J219" s="30"/>
      <c r="K219" s="30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idden="1" outlineLevel="1">
      <c r="A220" s="27" t="s">
        <v>434</v>
      </c>
      <c r="B220" s="6" t="s">
        <v>435</v>
      </c>
      <c r="C220" s="30">
        <f t="shared" si="62"/>
        <v>0</v>
      </c>
      <c r="D220" s="30">
        <f t="shared" si="63"/>
        <v>0</v>
      </c>
      <c r="E220" s="30">
        <f t="shared" si="64"/>
        <v>0</v>
      </c>
      <c r="F220" s="30"/>
      <c r="G220" s="30"/>
      <c r="H220" s="30"/>
      <c r="I220" s="30">
        <f t="shared" si="65"/>
        <v>0</v>
      </c>
      <c r="J220" s="30"/>
      <c r="K220" s="30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idden="1" outlineLevel="1">
      <c r="A221" s="27" t="s">
        <v>436</v>
      </c>
      <c r="B221" s="6" t="s">
        <v>437</v>
      </c>
      <c r="C221" s="30">
        <f t="shared" si="62"/>
        <v>0</v>
      </c>
      <c r="D221" s="30">
        <f t="shared" si="63"/>
        <v>0</v>
      </c>
      <c r="E221" s="30">
        <f t="shared" si="64"/>
        <v>0</v>
      </c>
      <c r="F221" s="30"/>
      <c r="G221" s="30"/>
      <c r="H221" s="30"/>
      <c r="I221" s="30">
        <f t="shared" si="65"/>
        <v>0</v>
      </c>
      <c r="J221" s="30"/>
      <c r="K221" s="30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idden="1" outlineLevel="1">
      <c r="A222" s="27" t="s">
        <v>438</v>
      </c>
      <c r="B222" s="6" t="s">
        <v>439</v>
      </c>
      <c r="C222" s="30">
        <f t="shared" si="62"/>
        <v>0</v>
      </c>
      <c r="D222" s="30">
        <f t="shared" si="63"/>
        <v>0</v>
      </c>
      <c r="E222" s="30">
        <f t="shared" si="64"/>
        <v>0</v>
      </c>
      <c r="F222" s="30"/>
      <c r="G222" s="30"/>
      <c r="H222" s="30"/>
      <c r="I222" s="30">
        <f t="shared" si="65"/>
        <v>0</v>
      </c>
      <c r="J222" s="30"/>
      <c r="K222" s="30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idden="1" outlineLevel="1">
      <c r="A223" s="27" t="s">
        <v>440</v>
      </c>
      <c r="B223" s="6" t="s">
        <v>441</v>
      </c>
      <c r="C223" s="30">
        <f t="shared" si="62"/>
        <v>0</v>
      </c>
      <c r="D223" s="30">
        <f t="shared" si="63"/>
        <v>0</v>
      </c>
      <c r="E223" s="30">
        <f t="shared" si="64"/>
        <v>0</v>
      </c>
      <c r="F223" s="30"/>
      <c r="G223" s="30"/>
      <c r="H223" s="30"/>
      <c r="I223" s="30">
        <f t="shared" si="65"/>
        <v>0</v>
      </c>
      <c r="J223" s="30"/>
      <c r="K223" s="30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idden="1" outlineLevel="1">
      <c r="A224" s="27" t="s">
        <v>442</v>
      </c>
      <c r="B224" s="6" t="s">
        <v>443</v>
      </c>
      <c r="C224" s="30">
        <f t="shared" si="62"/>
        <v>0</v>
      </c>
      <c r="D224" s="30">
        <f t="shared" si="63"/>
        <v>0</v>
      </c>
      <c r="E224" s="30">
        <f t="shared" si="64"/>
        <v>0</v>
      </c>
      <c r="F224" s="30"/>
      <c r="G224" s="30"/>
      <c r="H224" s="30"/>
      <c r="I224" s="30">
        <f t="shared" si="65"/>
        <v>0</v>
      </c>
      <c r="J224" s="30"/>
      <c r="K224" s="30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idden="1" outlineLevel="1">
      <c r="A225" s="27" t="s">
        <v>444</v>
      </c>
      <c r="B225" s="6" t="s">
        <v>445</v>
      </c>
      <c r="C225" s="30">
        <f t="shared" si="62"/>
        <v>0</v>
      </c>
      <c r="D225" s="30">
        <f t="shared" si="63"/>
        <v>0</v>
      </c>
      <c r="E225" s="30">
        <f t="shared" si="64"/>
        <v>0</v>
      </c>
      <c r="F225" s="30"/>
      <c r="G225" s="30"/>
      <c r="H225" s="30"/>
      <c r="I225" s="30">
        <f t="shared" si="65"/>
        <v>0</v>
      </c>
      <c r="J225" s="30"/>
      <c r="K225" s="30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idden="1" outlineLevel="1">
      <c r="A226" s="27" t="s">
        <v>446</v>
      </c>
      <c r="B226" s="6" t="s">
        <v>447</v>
      </c>
      <c r="C226" s="30">
        <f t="shared" si="62"/>
        <v>0</v>
      </c>
      <c r="D226" s="30">
        <f t="shared" si="63"/>
        <v>0</v>
      </c>
      <c r="E226" s="30">
        <f t="shared" si="64"/>
        <v>0</v>
      </c>
      <c r="F226" s="30"/>
      <c r="G226" s="30"/>
      <c r="H226" s="30"/>
      <c r="I226" s="30">
        <f t="shared" si="65"/>
        <v>0</v>
      </c>
      <c r="J226" s="30"/>
      <c r="K226" s="30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idden="1" outlineLevel="1">
      <c r="A227" s="27" t="s">
        <v>448</v>
      </c>
      <c r="B227" s="6" t="s">
        <v>449</v>
      </c>
      <c r="C227" s="30">
        <f t="shared" ref="C227:I227" si="66">SUM(C228:C238)</f>
        <v>0</v>
      </c>
      <c r="D227" s="30">
        <f>SUM(D228:D238)</f>
        <v>0</v>
      </c>
      <c r="E227" s="30">
        <f>SUM(E228:E238)</f>
        <v>0</v>
      </c>
      <c r="F227" s="30">
        <f t="shared" si="66"/>
        <v>0</v>
      </c>
      <c r="G227" s="30">
        <f t="shared" si="66"/>
        <v>0</v>
      </c>
      <c r="H227" s="30">
        <f t="shared" si="66"/>
        <v>0</v>
      </c>
      <c r="I227" s="30">
        <f t="shared" si="66"/>
        <v>0</v>
      </c>
      <c r="J227" s="30"/>
      <c r="K227" s="30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idden="1" outlineLevel="1">
      <c r="A228" s="27" t="s">
        <v>450</v>
      </c>
      <c r="B228" s="6" t="s">
        <v>451</v>
      </c>
      <c r="C228" s="30">
        <f t="shared" ref="C228:C239" si="67">SUM(F228:I228)</f>
        <v>0</v>
      </c>
      <c r="D228" s="30">
        <f t="shared" ref="D228:D239" si="68">SUM(G228:L228)</f>
        <v>0</v>
      </c>
      <c r="E228" s="30">
        <f t="shared" ref="E228:E239" si="69">SUM(H228:M228)</f>
        <v>0</v>
      </c>
      <c r="F228" s="30"/>
      <c r="G228" s="30"/>
      <c r="H228" s="30"/>
      <c r="I228" s="30">
        <f t="shared" ref="I228:I239" si="70">SUM(J228:K228)</f>
        <v>0</v>
      </c>
      <c r="J228" s="30"/>
      <c r="K228" s="30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idden="1" outlineLevel="1">
      <c r="A229" s="27" t="s">
        <v>452</v>
      </c>
      <c r="B229" s="6" t="s">
        <v>453</v>
      </c>
      <c r="C229" s="30">
        <f t="shared" si="67"/>
        <v>0</v>
      </c>
      <c r="D229" s="30">
        <f t="shared" si="68"/>
        <v>0</v>
      </c>
      <c r="E229" s="30">
        <f t="shared" si="69"/>
        <v>0</v>
      </c>
      <c r="F229" s="30"/>
      <c r="G229" s="30"/>
      <c r="H229" s="30"/>
      <c r="I229" s="30">
        <f t="shared" si="70"/>
        <v>0</v>
      </c>
      <c r="J229" s="30"/>
      <c r="K229" s="30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idden="1" outlineLevel="1">
      <c r="A230" s="27" t="s">
        <v>454</v>
      </c>
      <c r="B230" s="6" t="s">
        <v>455</v>
      </c>
      <c r="C230" s="30">
        <f t="shared" si="67"/>
        <v>0</v>
      </c>
      <c r="D230" s="30">
        <f t="shared" si="68"/>
        <v>0</v>
      </c>
      <c r="E230" s="30">
        <f t="shared" si="69"/>
        <v>0</v>
      </c>
      <c r="F230" s="30"/>
      <c r="G230" s="30"/>
      <c r="H230" s="30"/>
      <c r="I230" s="30">
        <f t="shared" si="70"/>
        <v>0</v>
      </c>
      <c r="J230" s="30"/>
      <c r="K230" s="30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idden="1" outlineLevel="1">
      <c r="A231" s="27" t="s">
        <v>456</v>
      </c>
      <c r="B231" s="6" t="s">
        <v>526</v>
      </c>
      <c r="C231" s="30">
        <f t="shared" si="67"/>
        <v>0</v>
      </c>
      <c r="D231" s="30">
        <f t="shared" si="68"/>
        <v>0</v>
      </c>
      <c r="E231" s="30">
        <f t="shared" si="69"/>
        <v>0</v>
      </c>
      <c r="F231" s="30"/>
      <c r="G231" s="30"/>
      <c r="H231" s="30"/>
      <c r="I231" s="30">
        <f t="shared" si="70"/>
        <v>0</v>
      </c>
      <c r="J231" s="30"/>
      <c r="K231" s="30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idden="1" outlineLevel="1">
      <c r="A232" s="27" t="s">
        <v>457</v>
      </c>
      <c r="B232" s="6" t="s">
        <v>458</v>
      </c>
      <c r="C232" s="30">
        <f t="shared" si="67"/>
        <v>0</v>
      </c>
      <c r="D232" s="30">
        <f t="shared" si="68"/>
        <v>0</v>
      </c>
      <c r="E232" s="30">
        <f t="shared" si="69"/>
        <v>0</v>
      </c>
      <c r="F232" s="30"/>
      <c r="G232" s="30"/>
      <c r="H232" s="30"/>
      <c r="I232" s="30">
        <f t="shared" si="70"/>
        <v>0</v>
      </c>
      <c r="J232" s="30"/>
      <c r="K232" s="30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idden="1" outlineLevel="1">
      <c r="A233" s="27" t="s">
        <v>459</v>
      </c>
      <c r="B233" s="6" t="s">
        <v>460</v>
      </c>
      <c r="C233" s="30">
        <f t="shared" si="67"/>
        <v>0</v>
      </c>
      <c r="D233" s="30">
        <f t="shared" si="68"/>
        <v>0</v>
      </c>
      <c r="E233" s="30">
        <f t="shared" si="69"/>
        <v>0</v>
      </c>
      <c r="F233" s="30"/>
      <c r="G233" s="30"/>
      <c r="H233" s="30"/>
      <c r="I233" s="30">
        <f t="shared" si="70"/>
        <v>0</v>
      </c>
      <c r="J233" s="30"/>
      <c r="K233" s="30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idden="1" outlineLevel="1">
      <c r="A234" s="27" t="s">
        <v>461</v>
      </c>
      <c r="B234" s="6" t="s">
        <v>462</v>
      </c>
      <c r="C234" s="30">
        <f t="shared" si="67"/>
        <v>0</v>
      </c>
      <c r="D234" s="30">
        <f t="shared" si="68"/>
        <v>0</v>
      </c>
      <c r="E234" s="30">
        <f t="shared" si="69"/>
        <v>0</v>
      </c>
      <c r="F234" s="30"/>
      <c r="G234" s="30"/>
      <c r="H234" s="30"/>
      <c r="I234" s="30">
        <f t="shared" si="70"/>
        <v>0</v>
      </c>
      <c r="J234" s="30"/>
      <c r="K234" s="30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idden="1" outlineLevel="1">
      <c r="A235" s="27" t="s">
        <v>463</v>
      </c>
      <c r="B235" s="6" t="s">
        <v>464</v>
      </c>
      <c r="C235" s="30">
        <f t="shared" si="67"/>
        <v>0</v>
      </c>
      <c r="D235" s="30">
        <f t="shared" si="68"/>
        <v>0</v>
      </c>
      <c r="E235" s="30">
        <f t="shared" si="69"/>
        <v>0</v>
      </c>
      <c r="F235" s="30"/>
      <c r="G235" s="30"/>
      <c r="H235" s="30"/>
      <c r="I235" s="30">
        <f t="shared" si="70"/>
        <v>0</v>
      </c>
      <c r="J235" s="30"/>
      <c r="K235" s="30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idden="1" outlineLevel="1">
      <c r="A236" s="27" t="s">
        <v>465</v>
      </c>
      <c r="B236" s="6" t="s">
        <v>466</v>
      </c>
      <c r="C236" s="30">
        <f t="shared" si="67"/>
        <v>0</v>
      </c>
      <c r="D236" s="30">
        <f t="shared" si="68"/>
        <v>0</v>
      </c>
      <c r="E236" s="30">
        <f t="shared" si="69"/>
        <v>0</v>
      </c>
      <c r="F236" s="30"/>
      <c r="G236" s="30"/>
      <c r="H236" s="30"/>
      <c r="I236" s="30">
        <f t="shared" si="70"/>
        <v>0</v>
      </c>
      <c r="J236" s="30"/>
      <c r="K236" s="30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idden="1" outlineLevel="1">
      <c r="A237" s="27" t="s">
        <v>467</v>
      </c>
      <c r="B237" s="6" t="s">
        <v>468</v>
      </c>
      <c r="C237" s="30">
        <f t="shared" si="67"/>
        <v>0</v>
      </c>
      <c r="D237" s="30">
        <f t="shared" si="68"/>
        <v>0</v>
      </c>
      <c r="E237" s="30">
        <f t="shared" si="69"/>
        <v>0</v>
      </c>
      <c r="F237" s="30"/>
      <c r="G237" s="30"/>
      <c r="H237" s="30"/>
      <c r="I237" s="30">
        <f t="shared" si="70"/>
        <v>0</v>
      </c>
      <c r="J237" s="30"/>
      <c r="K237" s="30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idden="1" outlineLevel="1">
      <c r="A238" s="27" t="s">
        <v>469</v>
      </c>
      <c r="B238" s="6" t="s">
        <v>470</v>
      </c>
      <c r="C238" s="30">
        <f t="shared" si="67"/>
        <v>0</v>
      </c>
      <c r="D238" s="30">
        <f t="shared" si="68"/>
        <v>0</v>
      </c>
      <c r="E238" s="30">
        <f t="shared" si="69"/>
        <v>0</v>
      </c>
      <c r="F238" s="30"/>
      <c r="G238" s="30"/>
      <c r="H238" s="30"/>
      <c r="I238" s="30">
        <f t="shared" si="70"/>
        <v>0</v>
      </c>
      <c r="J238" s="30"/>
      <c r="K238" s="30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idden="1" outlineLevel="1">
      <c r="A239" s="27" t="s">
        <v>471</v>
      </c>
      <c r="B239" s="6" t="s">
        <v>472</v>
      </c>
      <c r="C239" s="30">
        <f t="shared" si="67"/>
        <v>0</v>
      </c>
      <c r="D239" s="30">
        <f t="shared" si="68"/>
        <v>0</v>
      </c>
      <c r="E239" s="30">
        <f t="shared" si="69"/>
        <v>0</v>
      </c>
      <c r="F239" s="30"/>
      <c r="G239" s="30"/>
      <c r="H239" s="30"/>
      <c r="I239" s="30">
        <f t="shared" si="70"/>
        <v>0</v>
      </c>
      <c r="J239" s="30"/>
      <c r="K239" s="30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s="13" customFormat="1" ht="25.5">
      <c r="A240" s="11" t="s">
        <v>473</v>
      </c>
      <c r="B240" s="12" t="s">
        <v>474</v>
      </c>
      <c r="C240" s="32">
        <f t="shared" ref="C240:I240" si="71">+C172+C174+C175+C176+C187+C198+C209+C211+C225+C226+C227+C239</f>
        <v>0</v>
      </c>
      <c r="D240" s="32">
        <f>+D172+D174+D175+D176+D187+D198+D209+D211+D225+D226+D227+D239</f>
        <v>15</v>
      </c>
      <c r="E240" s="32">
        <f>+E172+E174+E175+E176+E187+E198+E209+E211+E225+E226+E227+E239</f>
        <v>15</v>
      </c>
      <c r="F240" s="32">
        <f t="shared" si="71"/>
        <v>0</v>
      </c>
      <c r="G240" s="32">
        <f t="shared" si="71"/>
        <v>0</v>
      </c>
      <c r="H240" s="32">
        <f t="shared" si="71"/>
        <v>0</v>
      </c>
      <c r="I240" s="32">
        <f t="shared" si="71"/>
        <v>0</v>
      </c>
      <c r="J240" s="30"/>
      <c r="K240" s="30">
        <f>SUM(L240:M240)</f>
        <v>0</v>
      </c>
    </row>
    <row r="241" spans="1:32" hidden="1">
      <c r="A241" s="27" t="s">
        <v>475</v>
      </c>
      <c r="B241" s="6" t="s">
        <v>476</v>
      </c>
      <c r="C241" s="30">
        <f>SUM(F241:I241)</f>
        <v>0</v>
      </c>
      <c r="D241" s="30">
        <f t="shared" ref="D241:E244" si="72">SUM(G241:L241)</f>
        <v>0</v>
      </c>
      <c r="E241" s="30">
        <f t="shared" si="72"/>
        <v>0</v>
      </c>
      <c r="F241" s="30"/>
      <c r="G241" s="30"/>
      <c r="H241" s="30"/>
      <c r="I241" s="30">
        <f t="shared" ref="I241:I248" si="73">SUM(J241:K241)</f>
        <v>0</v>
      </c>
      <c r="J241" s="30"/>
      <c r="K241" s="30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idden="1">
      <c r="A242" s="27" t="s">
        <v>477</v>
      </c>
      <c r="B242" s="6" t="s">
        <v>478</v>
      </c>
      <c r="C242" s="30">
        <f>SUM(F242:I242)</f>
        <v>0</v>
      </c>
      <c r="D242" s="30">
        <f t="shared" si="72"/>
        <v>0</v>
      </c>
      <c r="E242" s="30">
        <f t="shared" si="72"/>
        <v>0</v>
      </c>
      <c r="F242" s="30"/>
      <c r="G242" s="30"/>
      <c r="H242" s="30"/>
      <c r="I242" s="30">
        <f t="shared" si="73"/>
        <v>0</v>
      </c>
      <c r="J242" s="30"/>
      <c r="K242" s="30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idden="1">
      <c r="A243" s="27" t="s">
        <v>479</v>
      </c>
      <c r="B243" s="6" t="s">
        <v>480</v>
      </c>
      <c r="C243" s="30">
        <f>SUM(F243:I243)</f>
        <v>0</v>
      </c>
      <c r="D243" s="30">
        <f t="shared" si="72"/>
        <v>0</v>
      </c>
      <c r="E243" s="30">
        <f t="shared" si="72"/>
        <v>0</v>
      </c>
      <c r="F243" s="30"/>
      <c r="G243" s="30"/>
      <c r="H243" s="30"/>
      <c r="I243" s="30">
        <f t="shared" si="73"/>
        <v>0</v>
      </c>
      <c r="J243" s="30"/>
      <c r="K243" s="30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>
      <c r="A244" s="27" t="s">
        <v>481</v>
      </c>
      <c r="B244" s="6" t="s">
        <v>482</v>
      </c>
      <c r="C244" s="30">
        <f>SUM(F244:I244)</f>
        <v>0</v>
      </c>
      <c r="D244" s="30">
        <f t="shared" si="72"/>
        <v>0</v>
      </c>
      <c r="E244" s="30">
        <v>0</v>
      </c>
      <c r="F244" s="30"/>
      <c r="G244" s="30"/>
      <c r="H244" s="30"/>
      <c r="I244" s="30">
        <f t="shared" si="73"/>
        <v>0</v>
      </c>
      <c r="J244" s="30"/>
      <c r="K244" s="30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>
      <c r="A245" s="27" t="s">
        <v>483</v>
      </c>
      <c r="B245" s="6" t="s">
        <v>484</v>
      </c>
      <c r="C245" s="30">
        <v>0</v>
      </c>
      <c r="D245" s="30">
        <v>0</v>
      </c>
      <c r="E245" s="30">
        <v>0</v>
      </c>
      <c r="F245" s="30"/>
      <c r="G245" s="30"/>
      <c r="H245" s="30"/>
      <c r="I245" s="30">
        <f t="shared" si="73"/>
        <v>0</v>
      </c>
      <c r="J245" s="30"/>
      <c r="K245" s="30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idden="1">
      <c r="A246" s="27" t="s">
        <v>485</v>
      </c>
      <c r="B246" s="6" t="s">
        <v>486</v>
      </c>
      <c r="C246" s="30">
        <f>SUM(F246:I246)</f>
        <v>0</v>
      </c>
      <c r="D246" s="30">
        <f>SUM(G246:L246)</f>
        <v>0</v>
      </c>
      <c r="E246" s="30">
        <v>0</v>
      </c>
      <c r="F246" s="30"/>
      <c r="G246" s="30"/>
      <c r="H246" s="30"/>
      <c r="I246" s="30">
        <f t="shared" si="73"/>
        <v>0</v>
      </c>
      <c r="J246" s="30"/>
      <c r="K246" s="30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idden="1">
      <c r="A247" s="27" t="s">
        <v>487</v>
      </c>
      <c r="B247" s="6" t="s">
        <v>537</v>
      </c>
      <c r="C247" s="30">
        <f>SUM(F247:I247)</f>
        <v>0</v>
      </c>
      <c r="D247" s="30">
        <f>SUM(G247:L247)</f>
        <v>0</v>
      </c>
      <c r="E247" s="30">
        <f>SUM(H247:M247)</f>
        <v>0</v>
      </c>
      <c r="F247" s="30"/>
      <c r="G247" s="30"/>
      <c r="H247" s="30"/>
      <c r="I247" s="30">
        <f t="shared" si="73"/>
        <v>0</v>
      </c>
      <c r="J247" s="30"/>
      <c r="K247" s="30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>
      <c r="A248" s="27" t="s">
        <v>538</v>
      </c>
      <c r="B248" s="6" t="s">
        <v>539</v>
      </c>
      <c r="C248" s="30">
        <v>0</v>
      </c>
      <c r="D248" s="30">
        <v>0</v>
      </c>
      <c r="E248" s="30">
        <v>0</v>
      </c>
      <c r="F248" s="30"/>
      <c r="G248" s="30"/>
      <c r="H248" s="30"/>
      <c r="I248" s="30">
        <f t="shared" si="73"/>
        <v>0</v>
      </c>
      <c r="J248" s="30"/>
      <c r="K248" s="30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s="13" customFormat="1" ht="22.5" customHeight="1">
      <c r="A249" s="11" t="s">
        <v>540</v>
      </c>
      <c r="B249" s="12" t="s">
        <v>541</v>
      </c>
      <c r="C249" s="32">
        <f t="shared" ref="C249:I249" si="74">+C241+C242+C244+C245+C246+C247+C248</f>
        <v>0</v>
      </c>
      <c r="D249" s="32">
        <f>+D241+D242+D244+D245+D246+D247+D248</f>
        <v>0</v>
      </c>
      <c r="E249" s="32">
        <f>+E241+E242+E244+E245+E246+E247+E248</f>
        <v>0</v>
      </c>
      <c r="F249" s="32">
        <f t="shared" si="74"/>
        <v>0</v>
      </c>
      <c r="G249" s="32">
        <f t="shared" si="74"/>
        <v>0</v>
      </c>
      <c r="H249" s="32">
        <f t="shared" si="74"/>
        <v>0</v>
      </c>
      <c r="I249" s="32">
        <f t="shared" si="74"/>
        <v>0</v>
      </c>
      <c r="J249" s="30"/>
      <c r="K249" s="30">
        <f>SUM(L249:M249)</f>
        <v>0</v>
      </c>
    </row>
    <row r="250" spans="1:32" hidden="1">
      <c r="A250" s="27" t="s">
        <v>542</v>
      </c>
      <c r="B250" s="6" t="s">
        <v>543</v>
      </c>
      <c r="C250" s="30">
        <f>SUM(F250:I250)</f>
        <v>0</v>
      </c>
      <c r="D250" s="30">
        <f t="shared" ref="D250:E253" si="75">SUM(G250:L250)</f>
        <v>0</v>
      </c>
      <c r="E250" s="30">
        <f t="shared" si="75"/>
        <v>0</v>
      </c>
      <c r="F250" s="30"/>
      <c r="G250" s="30"/>
      <c r="H250" s="30"/>
      <c r="I250" s="30">
        <f>SUM(J250:K250)</f>
        <v>0</v>
      </c>
      <c r="J250" s="30"/>
      <c r="K250" s="30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idden="1">
      <c r="A251" s="27" t="s">
        <v>544</v>
      </c>
      <c r="B251" s="6" t="s">
        <v>545</v>
      </c>
      <c r="C251" s="30">
        <f>SUM(F251:I251)</f>
        <v>0</v>
      </c>
      <c r="D251" s="30">
        <f t="shared" si="75"/>
        <v>0</v>
      </c>
      <c r="E251" s="30">
        <f t="shared" si="75"/>
        <v>0</v>
      </c>
      <c r="F251" s="30"/>
      <c r="G251" s="30"/>
      <c r="H251" s="30"/>
      <c r="I251" s="30">
        <f>SUM(J251:K251)</f>
        <v>0</v>
      </c>
      <c r="J251" s="30"/>
      <c r="K251" s="30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idden="1">
      <c r="A252" s="27" t="s">
        <v>546</v>
      </c>
      <c r="B252" s="6" t="s">
        <v>547</v>
      </c>
      <c r="C252" s="30">
        <f>SUM(F252:I252)</f>
        <v>0</v>
      </c>
      <c r="D252" s="30">
        <f t="shared" si="75"/>
        <v>0</v>
      </c>
      <c r="E252" s="30">
        <f t="shared" si="75"/>
        <v>0</v>
      </c>
      <c r="F252" s="30"/>
      <c r="G252" s="30"/>
      <c r="H252" s="30"/>
      <c r="I252" s="30">
        <f>SUM(J252:K252)</f>
        <v>0</v>
      </c>
      <c r="J252" s="30"/>
      <c r="K252" s="30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idden="1">
      <c r="A253" s="27" t="s">
        <v>548</v>
      </c>
      <c r="B253" s="6" t="s">
        <v>549</v>
      </c>
      <c r="C253" s="30">
        <f>SUM(F253:I253)</f>
        <v>0</v>
      </c>
      <c r="D253" s="30">
        <f t="shared" si="75"/>
        <v>0</v>
      </c>
      <c r="E253" s="30">
        <f t="shared" si="75"/>
        <v>0</v>
      </c>
      <c r="F253" s="30"/>
      <c r="G253" s="30"/>
      <c r="H253" s="30"/>
      <c r="I253" s="30">
        <f>SUM(J253:K253)</f>
        <v>0</v>
      </c>
      <c r="J253" s="30"/>
      <c r="K253" s="30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s="13" customFormat="1" ht="22.5" hidden="1" customHeight="1">
      <c r="A254" s="11" t="s">
        <v>550</v>
      </c>
      <c r="B254" s="12" t="s">
        <v>551</v>
      </c>
      <c r="C254" s="32">
        <f t="shared" ref="C254:I254" si="76">SUM(C250:C253)</f>
        <v>0</v>
      </c>
      <c r="D254" s="32">
        <f>SUM(D250:D253)</f>
        <v>0</v>
      </c>
      <c r="E254" s="32">
        <f>SUM(E250:E253)</f>
        <v>0</v>
      </c>
      <c r="F254" s="32">
        <f t="shared" si="76"/>
        <v>0</v>
      </c>
      <c r="G254" s="32">
        <f t="shared" si="76"/>
        <v>0</v>
      </c>
      <c r="H254" s="32">
        <f t="shared" si="76"/>
        <v>0</v>
      </c>
      <c r="I254" s="32">
        <f t="shared" si="76"/>
        <v>0</v>
      </c>
      <c r="J254" s="30"/>
      <c r="K254" s="30">
        <f>SUM(L254:M254)</f>
        <v>0</v>
      </c>
    </row>
    <row r="255" spans="1:32" ht="25.5" hidden="1" outlineLevel="1">
      <c r="A255" s="27" t="s">
        <v>552</v>
      </c>
      <c r="B255" s="6" t="s">
        <v>553</v>
      </c>
      <c r="C255" s="30">
        <f>SUM(F255:I255)</f>
        <v>0</v>
      </c>
      <c r="D255" s="30">
        <f>SUM(G255:L255)</f>
        <v>0</v>
      </c>
      <c r="E255" s="30">
        <f>SUM(H255:M255)</f>
        <v>0</v>
      </c>
      <c r="F255" s="30"/>
      <c r="G255" s="30"/>
      <c r="H255" s="30"/>
      <c r="I255" s="30">
        <f>SUM(J255:K255)</f>
        <v>0</v>
      </c>
      <c r="J255" s="30"/>
      <c r="K255" s="30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25.5" hidden="1" outlineLevel="1">
      <c r="A256" s="27" t="s">
        <v>554</v>
      </c>
      <c r="B256" s="6" t="s">
        <v>555</v>
      </c>
      <c r="C256" s="30">
        <f t="shared" ref="C256:I256" si="77">SUM(C257:C266)</f>
        <v>0</v>
      </c>
      <c r="D256" s="30">
        <f>SUM(D257:D266)</f>
        <v>0</v>
      </c>
      <c r="E256" s="30">
        <f>SUM(E257:E266)</f>
        <v>0</v>
      </c>
      <c r="F256" s="30">
        <f t="shared" si="77"/>
        <v>0</v>
      </c>
      <c r="G256" s="30">
        <f t="shared" si="77"/>
        <v>0</v>
      </c>
      <c r="H256" s="30">
        <f t="shared" si="77"/>
        <v>0</v>
      </c>
      <c r="I256" s="30">
        <f t="shared" si="77"/>
        <v>0</v>
      </c>
      <c r="J256" s="30"/>
      <c r="K256" s="30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idden="1" outlineLevel="1">
      <c r="A257" s="27" t="s">
        <v>556</v>
      </c>
      <c r="B257" s="6" t="s">
        <v>557</v>
      </c>
      <c r="C257" s="30">
        <f t="shared" ref="C257:C266" si="78">SUM(F257:I257)</f>
        <v>0</v>
      </c>
      <c r="D257" s="30">
        <f t="shared" ref="D257:D266" si="79">SUM(G257:L257)</f>
        <v>0</v>
      </c>
      <c r="E257" s="30">
        <f t="shared" ref="E257:E266" si="80">SUM(H257:M257)</f>
        <v>0</v>
      </c>
      <c r="F257" s="30"/>
      <c r="G257" s="30"/>
      <c r="H257" s="30"/>
      <c r="I257" s="30">
        <f t="shared" ref="I257:I266" si="81">SUM(J257:K257)</f>
        <v>0</v>
      </c>
      <c r="J257" s="30"/>
      <c r="K257" s="30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idden="1" outlineLevel="1">
      <c r="A258" s="27" t="s">
        <v>558</v>
      </c>
      <c r="B258" s="6" t="s">
        <v>559</v>
      </c>
      <c r="C258" s="30">
        <f t="shared" si="78"/>
        <v>0</v>
      </c>
      <c r="D258" s="30">
        <f t="shared" si="79"/>
        <v>0</v>
      </c>
      <c r="E258" s="30">
        <f t="shared" si="80"/>
        <v>0</v>
      </c>
      <c r="F258" s="30"/>
      <c r="G258" s="30"/>
      <c r="H258" s="30"/>
      <c r="I258" s="30">
        <f t="shared" si="81"/>
        <v>0</v>
      </c>
      <c r="J258" s="30"/>
      <c r="K258" s="30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25.5" hidden="1" outlineLevel="1">
      <c r="A259" s="27" t="s">
        <v>560</v>
      </c>
      <c r="B259" s="6" t="s">
        <v>564</v>
      </c>
      <c r="C259" s="30">
        <f t="shared" si="78"/>
        <v>0</v>
      </c>
      <c r="D259" s="30">
        <f t="shared" si="79"/>
        <v>0</v>
      </c>
      <c r="E259" s="30">
        <f t="shared" si="80"/>
        <v>0</v>
      </c>
      <c r="F259" s="30"/>
      <c r="G259" s="30"/>
      <c r="H259" s="30"/>
      <c r="I259" s="30">
        <f t="shared" si="81"/>
        <v>0</v>
      </c>
      <c r="J259" s="30"/>
      <c r="K259" s="30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idden="1" outlineLevel="1">
      <c r="A260" s="27" t="s">
        <v>565</v>
      </c>
      <c r="B260" s="6" t="s">
        <v>566</v>
      </c>
      <c r="C260" s="30">
        <f t="shared" si="78"/>
        <v>0</v>
      </c>
      <c r="D260" s="30">
        <f t="shared" si="79"/>
        <v>0</v>
      </c>
      <c r="E260" s="30">
        <f t="shared" si="80"/>
        <v>0</v>
      </c>
      <c r="F260" s="30"/>
      <c r="G260" s="30"/>
      <c r="H260" s="30"/>
      <c r="I260" s="30">
        <f t="shared" si="81"/>
        <v>0</v>
      </c>
      <c r="J260" s="30"/>
      <c r="K260" s="30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idden="1" outlineLevel="1">
      <c r="A261" s="27" t="s">
        <v>567</v>
      </c>
      <c r="B261" s="6" t="s">
        <v>568</v>
      </c>
      <c r="C261" s="30">
        <f t="shared" si="78"/>
        <v>0</v>
      </c>
      <c r="D261" s="30">
        <f t="shared" si="79"/>
        <v>0</v>
      </c>
      <c r="E261" s="30">
        <f t="shared" si="80"/>
        <v>0</v>
      </c>
      <c r="F261" s="30"/>
      <c r="G261" s="30"/>
      <c r="H261" s="30"/>
      <c r="I261" s="30">
        <f t="shared" si="81"/>
        <v>0</v>
      </c>
      <c r="J261" s="30"/>
      <c r="K261" s="30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idden="1" outlineLevel="1">
      <c r="A262" s="27" t="s">
        <v>569</v>
      </c>
      <c r="B262" s="6" t="s">
        <v>570</v>
      </c>
      <c r="C262" s="30">
        <f t="shared" si="78"/>
        <v>0</v>
      </c>
      <c r="D262" s="30">
        <f t="shared" si="79"/>
        <v>0</v>
      </c>
      <c r="E262" s="30">
        <f t="shared" si="80"/>
        <v>0</v>
      </c>
      <c r="F262" s="30"/>
      <c r="G262" s="30"/>
      <c r="H262" s="30"/>
      <c r="I262" s="30">
        <f t="shared" si="81"/>
        <v>0</v>
      </c>
      <c r="J262" s="30"/>
      <c r="K262" s="30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idden="1" outlineLevel="1">
      <c r="A263" s="27" t="s">
        <v>571</v>
      </c>
      <c r="B263" s="6" t="s">
        <v>572</v>
      </c>
      <c r="C263" s="30">
        <f t="shared" si="78"/>
        <v>0</v>
      </c>
      <c r="D263" s="30">
        <f t="shared" si="79"/>
        <v>0</v>
      </c>
      <c r="E263" s="30">
        <f t="shared" si="80"/>
        <v>0</v>
      </c>
      <c r="F263" s="30"/>
      <c r="G263" s="30"/>
      <c r="H263" s="30"/>
      <c r="I263" s="30">
        <f t="shared" si="81"/>
        <v>0</v>
      </c>
      <c r="J263" s="30"/>
      <c r="K263" s="30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idden="1" outlineLevel="1">
      <c r="A264" s="27" t="s">
        <v>573</v>
      </c>
      <c r="B264" s="6" t="s">
        <v>574</v>
      </c>
      <c r="C264" s="30">
        <f t="shared" si="78"/>
        <v>0</v>
      </c>
      <c r="D264" s="30">
        <f t="shared" si="79"/>
        <v>0</v>
      </c>
      <c r="E264" s="30">
        <f t="shared" si="80"/>
        <v>0</v>
      </c>
      <c r="F264" s="30"/>
      <c r="G264" s="30"/>
      <c r="H264" s="30"/>
      <c r="I264" s="30">
        <f t="shared" si="81"/>
        <v>0</v>
      </c>
      <c r="J264" s="30"/>
      <c r="K264" s="30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idden="1" outlineLevel="1">
      <c r="A265" s="27" t="s">
        <v>575</v>
      </c>
      <c r="B265" s="6" t="s">
        <v>576</v>
      </c>
      <c r="C265" s="30">
        <f t="shared" si="78"/>
        <v>0</v>
      </c>
      <c r="D265" s="30">
        <f t="shared" si="79"/>
        <v>0</v>
      </c>
      <c r="E265" s="30">
        <f t="shared" si="80"/>
        <v>0</v>
      </c>
      <c r="F265" s="30"/>
      <c r="G265" s="30"/>
      <c r="H265" s="30"/>
      <c r="I265" s="30">
        <f t="shared" si="81"/>
        <v>0</v>
      </c>
      <c r="J265" s="30"/>
      <c r="K265" s="30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idden="1" outlineLevel="1">
      <c r="A266" s="27" t="s">
        <v>577</v>
      </c>
      <c r="B266" s="6" t="s">
        <v>581</v>
      </c>
      <c r="C266" s="30">
        <f t="shared" si="78"/>
        <v>0</v>
      </c>
      <c r="D266" s="30">
        <f t="shared" si="79"/>
        <v>0</v>
      </c>
      <c r="E266" s="30">
        <f t="shared" si="80"/>
        <v>0</v>
      </c>
      <c r="F266" s="30"/>
      <c r="G266" s="30"/>
      <c r="H266" s="30"/>
      <c r="I266" s="30">
        <f t="shared" si="81"/>
        <v>0</v>
      </c>
      <c r="J266" s="30"/>
      <c r="K266" s="30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25.5" hidden="1" outlineLevel="1">
      <c r="A267" s="27" t="s">
        <v>582</v>
      </c>
      <c r="B267" s="6" t="s">
        <v>583</v>
      </c>
      <c r="C267" s="30">
        <f t="shared" ref="C267:I267" si="82">SUM(C268:C277)</f>
        <v>0</v>
      </c>
      <c r="D267" s="30">
        <f>SUM(D268:D277)</f>
        <v>0</v>
      </c>
      <c r="E267" s="30">
        <f>SUM(E268:E277)</f>
        <v>0</v>
      </c>
      <c r="F267" s="30">
        <f t="shared" si="82"/>
        <v>0</v>
      </c>
      <c r="G267" s="30">
        <f t="shared" si="82"/>
        <v>0</v>
      </c>
      <c r="H267" s="30">
        <f t="shared" si="82"/>
        <v>0</v>
      </c>
      <c r="I267" s="30">
        <f t="shared" si="82"/>
        <v>0</v>
      </c>
      <c r="J267" s="30"/>
      <c r="K267" s="30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idden="1" outlineLevel="1">
      <c r="A268" s="27" t="s">
        <v>584</v>
      </c>
      <c r="B268" s="6" t="s">
        <v>585</v>
      </c>
      <c r="C268" s="30">
        <f t="shared" ref="C268:C277" si="83">SUM(F268:I268)</f>
        <v>0</v>
      </c>
      <c r="D268" s="30">
        <f t="shared" ref="D268:D277" si="84">SUM(G268:L268)</f>
        <v>0</v>
      </c>
      <c r="E268" s="30">
        <f t="shared" ref="E268:E277" si="85">SUM(H268:M268)</f>
        <v>0</v>
      </c>
      <c r="F268" s="30"/>
      <c r="G268" s="30"/>
      <c r="H268" s="30"/>
      <c r="I268" s="30">
        <f t="shared" ref="I268:I277" si="86">SUM(J268:K268)</f>
        <v>0</v>
      </c>
      <c r="J268" s="30"/>
      <c r="K268" s="30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idden="1" outlineLevel="1">
      <c r="A269" s="27" t="s">
        <v>586</v>
      </c>
      <c r="B269" s="6" t="s">
        <v>587</v>
      </c>
      <c r="C269" s="30">
        <f t="shared" si="83"/>
        <v>0</v>
      </c>
      <c r="D269" s="30">
        <f t="shared" si="84"/>
        <v>0</v>
      </c>
      <c r="E269" s="30">
        <f t="shared" si="85"/>
        <v>0</v>
      </c>
      <c r="F269" s="30"/>
      <c r="G269" s="30"/>
      <c r="H269" s="30"/>
      <c r="I269" s="30">
        <f t="shared" si="86"/>
        <v>0</v>
      </c>
      <c r="J269" s="30"/>
      <c r="K269" s="30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25.5" hidden="1" outlineLevel="1">
      <c r="A270" s="27" t="s">
        <v>588</v>
      </c>
      <c r="B270" s="6" t="s">
        <v>589</v>
      </c>
      <c r="C270" s="30">
        <f t="shared" si="83"/>
        <v>0</v>
      </c>
      <c r="D270" s="30">
        <f t="shared" si="84"/>
        <v>0</v>
      </c>
      <c r="E270" s="30">
        <f t="shared" si="85"/>
        <v>0</v>
      </c>
      <c r="F270" s="30"/>
      <c r="G270" s="30"/>
      <c r="H270" s="30"/>
      <c r="I270" s="30">
        <f t="shared" si="86"/>
        <v>0</v>
      </c>
      <c r="J270" s="30"/>
      <c r="K270" s="30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idden="1" outlineLevel="1">
      <c r="A271" s="27" t="s">
        <v>590</v>
      </c>
      <c r="B271" s="6" t="s">
        <v>591</v>
      </c>
      <c r="C271" s="30">
        <f t="shared" si="83"/>
        <v>0</v>
      </c>
      <c r="D271" s="30">
        <f t="shared" si="84"/>
        <v>0</v>
      </c>
      <c r="E271" s="30">
        <f t="shared" si="85"/>
        <v>0</v>
      </c>
      <c r="F271" s="30"/>
      <c r="G271" s="30"/>
      <c r="H271" s="30"/>
      <c r="I271" s="30">
        <f t="shared" si="86"/>
        <v>0</v>
      </c>
      <c r="J271" s="30"/>
      <c r="K271" s="30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idden="1" outlineLevel="1">
      <c r="A272" s="27" t="s">
        <v>592</v>
      </c>
      <c r="B272" s="6" t="s">
        <v>593</v>
      </c>
      <c r="C272" s="30">
        <f t="shared" si="83"/>
        <v>0</v>
      </c>
      <c r="D272" s="30">
        <f t="shared" si="84"/>
        <v>0</v>
      </c>
      <c r="E272" s="30">
        <f t="shared" si="85"/>
        <v>0</v>
      </c>
      <c r="F272" s="30"/>
      <c r="G272" s="30"/>
      <c r="H272" s="30"/>
      <c r="I272" s="30">
        <f t="shared" si="86"/>
        <v>0</v>
      </c>
      <c r="J272" s="30"/>
      <c r="K272" s="30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idden="1" outlineLevel="1">
      <c r="A273" s="27" t="s">
        <v>594</v>
      </c>
      <c r="B273" s="6" t="s">
        <v>595</v>
      </c>
      <c r="C273" s="30">
        <f t="shared" si="83"/>
        <v>0</v>
      </c>
      <c r="D273" s="30">
        <f t="shared" si="84"/>
        <v>0</v>
      </c>
      <c r="E273" s="30">
        <f t="shared" si="85"/>
        <v>0</v>
      </c>
      <c r="F273" s="30"/>
      <c r="G273" s="30"/>
      <c r="H273" s="30"/>
      <c r="I273" s="30">
        <f t="shared" si="86"/>
        <v>0</v>
      </c>
      <c r="J273" s="30"/>
      <c r="K273" s="30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idden="1" outlineLevel="1">
      <c r="A274" s="27" t="s">
        <v>596</v>
      </c>
      <c r="B274" s="6" t="s">
        <v>597</v>
      </c>
      <c r="C274" s="30">
        <f t="shared" si="83"/>
        <v>0</v>
      </c>
      <c r="D274" s="30">
        <f t="shared" si="84"/>
        <v>0</v>
      </c>
      <c r="E274" s="30">
        <f t="shared" si="85"/>
        <v>0</v>
      </c>
      <c r="F274" s="30"/>
      <c r="G274" s="30"/>
      <c r="H274" s="30"/>
      <c r="I274" s="30">
        <f t="shared" si="86"/>
        <v>0</v>
      </c>
      <c r="J274" s="30"/>
      <c r="K274" s="30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idden="1" outlineLevel="1">
      <c r="A275" s="27" t="s">
        <v>598</v>
      </c>
      <c r="B275" s="6" t="s">
        <v>599</v>
      </c>
      <c r="C275" s="30">
        <f t="shared" si="83"/>
        <v>0</v>
      </c>
      <c r="D275" s="30">
        <f t="shared" si="84"/>
        <v>0</v>
      </c>
      <c r="E275" s="30">
        <f t="shared" si="85"/>
        <v>0</v>
      </c>
      <c r="F275" s="30"/>
      <c r="G275" s="30"/>
      <c r="H275" s="30"/>
      <c r="I275" s="30">
        <f t="shared" si="86"/>
        <v>0</v>
      </c>
      <c r="J275" s="30"/>
      <c r="K275" s="30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idden="1" outlineLevel="1">
      <c r="A276" s="27" t="s">
        <v>600</v>
      </c>
      <c r="B276" s="6" t="s">
        <v>601</v>
      </c>
      <c r="C276" s="30">
        <f t="shared" si="83"/>
        <v>0</v>
      </c>
      <c r="D276" s="30">
        <f t="shared" si="84"/>
        <v>0</v>
      </c>
      <c r="E276" s="30">
        <f t="shared" si="85"/>
        <v>0</v>
      </c>
      <c r="F276" s="30"/>
      <c r="G276" s="30"/>
      <c r="H276" s="30"/>
      <c r="I276" s="30">
        <f t="shared" si="86"/>
        <v>0</v>
      </c>
      <c r="J276" s="30"/>
      <c r="K276" s="30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idden="1" outlineLevel="1">
      <c r="A277" s="27" t="s">
        <v>602</v>
      </c>
      <c r="B277" s="6" t="s">
        <v>603</v>
      </c>
      <c r="C277" s="30">
        <f t="shared" si="83"/>
        <v>0</v>
      </c>
      <c r="D277" s="30">
        <f t="shared" si="84"/>
        <v>0</v>
      </c>
      <c r="E277" s="30">
        <f t="shared" si="85"/>
        <v>0</v>
      </c>
      <c r="F277" s="30"/>
      <c r="G277" s="30"/>
      <c r="H277" s="30"/>
      <c r="I277" s="30">
        <f t="shared" si="86"/>
        <v>0</v>
      </c>
      <c r="J277" s="30"/>
      <c r="K277" s="30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idden="1" outlineLevel="1">
      <c r="A278" s="27" t="s">
        <v>604</v>
      </c>
      <c r="B278" s="6" t="s">
        <v>605</v>
      </c>
      <c r="C278" s="30">
        <f t="shared" ref="C278:I278" si="87">SUM(C279:C288)</f>
        <v>0</v>
      </c>
      <c r="D278" s="30">
        <f>SUM(D279:D288)</f>
        <v>0</v>
      </c>
      <c r="E278" s="30">
        <f>SUM(E279:E288)</f>
        <v>0</v>
      </c>
      <c r="F278" s="30">
        <f t="shared" si="87"/>
        <v>0</v>
      </c>
      <c r="G278" s="30">
        <f t="shared" si="87"/>
        <v>0</v>
      </c>
      <c r="H278" s="30">
        <f t="shared" si="87"/>
        <v>0</v>
      </c>
      <c r="I278" s="30">
        <f t="shared" si="87"/>
        <v>0</v>
      </c>
      <c r="J278" s="30"/>
      <c r="K278" s="30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idden="1" outlineLevel="1">
      <c r="A279" s="27" t="s">
        <v>606</v>
      </c>
      <c r="B279" s="6" t="s">
        <v>607</v>
      </c>
      <c r="C279" s="30">
        <f t="shared" ref="C279:C290" si="88">SUM(F279:I279)</f>
        <v>0</v>
      </c>
      <c r="D279" s="30">
        <f t="shared" ref="D279:D290" si="89">SUM(G279:L279)</f>
        <v>0</v>
      </c>
      <c r="E279" s="30">
        <f t="shared" ref="E279:E290" si="90">SUM(H279:M279)</f>
        <v>0</v>
      </c>
      <c r="F279" s="30"/>
      <c r="G279" s="30"/>
      <c r="H279" s="30"/>
      <c r="I279" s="30">
        <f t="shared" ref="I279:I290" si="91">SUM(J279:K279)</f>
        <v>0</v>
      </c>
      <c r="J279" s="30"/>
      <c r="K279" s="30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idden="1" outlineLevel="1">
      <c r="A280" s="27" t="s">
        <v>608</v>
      </c>
      <c r="B280" s="6" t="s">
        <v>609</v>
      </c>
      <c r="C280" s="30">
        <f t="shared" si="88"/>
        <v>0</v>
      </c>
      <c r="D280" s="30">
        <f t="shared" si="89"/>
        <v>0</v>
      </c>
      <c r="E280" s="30">
        <f t="shared" si="90"/>
        <v>0</v>
      </c>
      <c r="F280" s="30"/>
      <c r="G280" s="30"/>
      <c r="H280" s="30"/>
      <c r="I280" s="30">
        <f t="shared" si="91"/>
        <v>0</v>
      </c>
      <c r="J280" s="30"/>
      <c r="K280" s="30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25.5" hidden="1" outlineLevel="1">
      <c r="A281" s="27" t="s">
        <v>610</v>
      </c>
      <c r="B281" s="6" t="s">
        <v>611</v>
      </c>
      <c r="C281" s="30">
        <f t="shared" si="88"/>
        <v>0</v>
      </c>
      <c r="D281" s="30">
        <f t="shared" si="89"/>
        <v>0</v>
      </c>
      <c r="E281" s="30">
        <f t="shared" si="90"/>
        <v>0</v>
      </c>
      <c r="F281" s="30"/>
      <c r="G281" s="30"/>
      <c r="H281" s="30"/>
      <c r="I281" s="30">
        <f t="shared" si="91"/>
        <v>0</v>
      </c>
      <c r="J281" s="30"/>
      <c r="K281" s="30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idden="1" outlineLevel="1">
      <c r="A282" s="27" t="s">
        <v>612</v>
      </c>
      <c r="B282" s="6" t="s">
        <v>613</v>
      </c>
      <c r="C282" s="30">
        <f t="shared" si="88"/>
        <v>0</v>
      </c>
      <c r="D282" s="30">
        <f t="shared" si="89"/>
        <v>0</v>
      </c>
      <c r="E282" s="30">
        <f t="shared" si="90"/>
        <v>0</v>
      </c>
      <c r="F282" s="30"/>
      <c r="G282" s="30"/>
      <c r="H282" s="30"/>
      <c r="I282" s="30">
        <f t="shared" si="91"/>
        <v>0</v>
      </c>
      <c r="J282" s="30"/>
      <c r="K282" s="30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idden="1" outlineLevel="1">
      <c r="A283" s="27" t="s">
        <v>614</v>
      </c>
      <c r="B283" s="6" t="s">
        <v>615</v>
      </c>
      <c r="C283" s="30">
        <f t="shared" si="88"/>
        <v>0</v>
      </c>
      <c r="D283" s="30">
        <f t="shared" si="89"/>
        <v>0</v>
      </c>
      <c r="E283" s="30">
        <f t="shared" si="90"/>
        <v>0</v>
      </c>
      <c r="F283" s="30"/>
      <c r="G283" s="30"/>
      <c r="H283" s="30"/>
      <c r="I283" s="30">
        <f t="shared" si="91"/>
        <v>0</v>
      </c>
      <c r="J283" s="30"/>
      <c r="K283" s="30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idden="1" outlineLevel="1">
      <c r="A284" s="27" t="s">
        <v>616</v>
      </c>
      <c r="B284" s="6" t="s">
        <v>617</v>
      </c>
      <c r="C284" s="30">
        <f t="shared" si="88"/>
        <v>0</v>
      </c>
      <c r="D284" s="30">
        <f t="shared" si="89"/>
        <v>0</v>
      </c>
      <c r="E284" s="30">
        <f t="shared" si="90"/>
        <v>0</v>
      </c>
      <c r="F284" s="30"/>
      <c r="G284" s="30"/>
      <c r="H284" s="30"/>
      <c r="I284" s="30">
        <f t="shared" si="91"/>
        <v>0</v>
      </c>
      <c r="J284" s="30"/>
      <c r="K284" s="30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idden="1" outlineLevel="1">
      <c r="A285" s="27" t="s">
        <v>618</v>
      </c>
      <c r="B285" s="6" t="s">
        <v>619</v>
      </c>
      <c r="C285" s="30">
        <f t="shared" si="88"/>
        <v>0</v>
      </c>
      <c r="D285" s="30">
        <f t="shared" si="89"/>
        <v>0</v>
      </c>
      <c r="E285" s="30">
        <f t="shared" si="90"/>
        <v>0</v>
      </c>
      <c r="F285" s="30"/>
      <c r="G285" s="30"/>
      <c r="H285" s="30"/>
      <c r="I285" s="30">
        <f t="shared" si="91"/>
        <v>0</v>
      </c>
      <c r="J285" s="30"/>
      <c r="K285" s="30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idden="1" outlineLevel="1">
      <c r="A286" s="27" t="s">
        <v>620</v>
      </c>
      <c r="B286" s="6" t="s">
        <v>621</v>
      </c>
      <c r="C286" s="30">
        <f t="shared" si="88"/>
        <v>0</v>
      </c>
      <c r="D286" s="30">
        <f t="shared" si="89"/>
        <v>0</v>
      </c>
      <c r="E286" s="30">
        <f t="shared" si="90"/>
        <v>0</v>
      </c>
      <c r="F286" s="30"/>
      <c r="G286" s="30"/>
      <c r="H286" s="30"/>
      <c r="I286" s="30">
        <f t="shared" si="91"/>
        <v>0</v>
      </c>
      <c r="J286" s="30"/>
      <c r="K286" s="30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idden="1" outlineLevel="1">
      <c r="A287" s="27" t="s">
        <v>622</v>
      </c>
      <c r="B287" s="6" t="s">
        <v>623</v>
      </c>
      <c r="C287" s="30">
        <f t="shared" si="88"/>
        <v>0</v>
      </c>
      <c r="D287" s="30">
        <f t="shared" si="89"/>
        <v>0</v>
      </c>
      <c r="E287" s="30">
        <f t="shared" si="90"/>
        <v>0</v>
      </c>
      <c r="F287" s="30"/>
      <c r="G287" s="30"/>
      <c r="H287" s="30"/>
      <c r="I287" s="30">
        <f t="shared" si="91"/>
        <v>0</v>
      </c>
      <c r="J287" s="30"/>
      <c r="K287" s="30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idden="1" outlineLevel="1">
      <c r="A288" s="27" t="s">
        <v>624</v>
      </c>
      <c r="B288" s="6" t="s">
        <v>625</v>
      </c>
      <c r="C288" s="30">
        <f t="shared" si="88"/>
        <v>0</v>
      </c>
      <c r="D288" s="30">
        <f t="shared" si="89"/>
        <v>0</v>
      </c>
      <c r="E288" s="30">
        <f t="shared" si="90"/>
        <v>0</v>
      </c>
      <c r="F288" s="30"/>
      <c r="G288" s="30"/>
      <c r="H288" s="30"/>
      <c r="I288" s="30">
        <f t="shared" si="91"/>
        <v>0</v>
      </c>
      <c r="J288" s="30"/>
      <c r="K288" s="30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25.5" hidden="1" outlineLevel="1">
      <c r="A289" s="27" t="s">
        <v>626</v>
      </c>
      <c r="B289" s="6" t="s">
        <v>627</v>
      </c>
      <c r="C289" s="30">
        <f t="shared" si="88"/>
        <v>0</v>
      </c>
      <c r="D289" s="30">
        <f t="shared" si="89"/>
        <v>0</v>
      </c>
      <c r="E289" s="30">
        <f t="shared" si="90"/>
        <v>0</v>
      </c>
      <c r="F289" s="30"/>
      <c r="G289" s="30"/>
      <c r="H289" s="30"/>
      <c r="I289" s="30">
        <f t="shared" si="91"/>
        <v>0</v>
      </c>
      <c r="J289" s="30"/>
      <c r="K289" s="30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25.5" hidden="1" outlineLevel="1">
      <c r="A290" s="27" t="s">
        <v>628</v>
      </c>
      <c r="B290" s="6" t="s">
        <v>629</v>
      </c>
      <c r="C290" s="30">
        <f t="shared" si="88"/>
        <v>0</v>
      </c>
      <c r="D290" s="30">
        <f t="shared" si="89"/>
        <v>0</v>
      </c>
      <c r="E290" s="30">
        <f t="shared" si="90"/>
        <v>0</v>
      </c>
      <c r="F290" s="30"/>
      <c r="G290" s="30"/>
      <c r="H290" s="30"/>
      <c r="I290" s="30">
        <f t="shared" si="91"/>
        <v>0</v>
      </c>
      <c r="J290" s="30"/>
      <c r="K290" s="30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25.5" hidden="1" outlineLevel="1">
      <c r="A291" s="27" t="s">
        <v>630</v>
      </c>
      <c r="B291" s="6" t="s">
        <v>631</v>
      </c>
      <c r="C291" s="30">
        <f t="shared" ref="C291:I291" si="92">SUM(C292:C302)</f>
        <v>0</v>
      </c>
      <c r="D291" s="30">
        <f>SUM(D292:D302)</f>
        <v>0</v>
      </c>
      <c r="E291" s="30">
        <f>SUM(E292:E302)</f>
        <v>0</v>
      </c>
      <c r="F291" s="30">
        <f t="shared" si="92"/>
        <v>0</v>
      </c>
      <c r="G291" s="30">
        <f t="shared" si="92"/>
        <v>0</v>
      </c>
      <c r="H291" s="30">
        <f t="shared" si="92"/>
        <v>0</v>
      </c>
      <c r="I291" s="30">
        <f t="shared" si="92"/>
        <v>0</v>
      </c>
      <c r="J291" s="30"/>
      <c r="K291" s="30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idden="1" outlineLevel="1">
      <c r="A292" s="27" t="s">
        <v>632</v>
      </c>
      <c r="B292" s="6" t="s">
        <v>633</v>
      </c>
      <c r="C292" s="30">
        <f t="shared" ref="C292:C303" si="93">SUM(F292:I292)</f>
        <v>0</v>
      </c>
      <c r="D292" s="30">
        <f t="shared" ref="D292:D303" si="94">SUM(G292:L292)</f>
        <v>0</v>
      </c>
      <c r="E292" s="30">
        <f t="shared" ref="E292:E303" si="95">SUM(H292:M292)</f>
        <v>0</v>
      </c>
      <c r="F292" s="30"/>
      <c r="G292" s="30"/>
      <c r="H292" s="30"/>
      <c r="I292" s="30">
        <f t="shared" ref="I292:I303" si="96">SUM(J292:K292)</f>
        <v>0</v>
      </c>
      <c r="J292" s="30"/>
      <c r="K292" s="30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idden="1" outlineLevel="1">
      <c r="A293" s="27" t="s">
        <v>634</v>
      </c>
      <c r="B293" s="6" t="s">
        <v>635</v>
      </c>
      <c r="C293" s="30">
        <f t="shared" si="93"/>
        <v>0</v>
      </c>
      <c r="D293" s="30">
        <f t="shared" si="94"/>
        <v>0</v>
      </c>
      <c r="E293" s="30">
        <f t="shared" si="95"/>
        <v>0</v>
      </c>
      <c r="F293" s="30"/>
      <c r="G293" s="30"/>
      <c r="H293" s="30"/>
      <c r="I293" s="30">
        <f t="shared" si="96"/>
        <v>0</v>
      </c>
      <c r="J293" s="30"/>
      <c r="K293" s="30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idden="1" outlineLevel="1">
      <c r="A294" s="27" t="s">
        <v>636</v>
      </c>
      <c r="B294" s="6" t="s">
        <v>637</v>
      </c>
      <c r="C294" s="30">
        <f t="shared" si="93"/>
        <v>0</v>
      </c>
      <c r="D294" s="30">
        <f t="shared" si="94"/>
        <v>0</v>
      </c>
      <c r="E294" s="30">
        <f t="shared" si="95"/>
        <v>0</v>
      </c>
      <c r="F294" s="30"/>
      <c r="G294" s="30"/>
      <c r="H294" s="30"/>
      <c r="I294" s="30">
        <f t="shared" si="96"/>
        <v>0</v>
      </c>
      <c r="J294" s="30"/>
      <c r="K294" s="30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idden="1" outlineLevel="1">
      <c r="A295" s="27" t="s">
        <v>638</v>
      </c>
      <c r="B295" s="6" t="s">
        <v>639</v>
      </c>
      <c r="C295" s="30">
        <f t="shared" si="93"/>
        <v>0</v>
      </c>
      <c r="D295" s="30">
        <f t="shared" si="94"/>
        <v>0</v>
      </c>
      <c r="E295" s="30">
        <f t="shared" si="95"/>
        <v>0</v>
      </c>
      <c r="F295" s="30"/>
      <c r="G295" s="30"/>
      <c r="H295" s="30"/>
      <c r="I295" s="30">
        <f t="shared" si="96"/>
        <v>0</v>
      </c>
      <c r="J295" s="30"/>
      <c r="K295" s="30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idden="1" outlineLevel="1">
      <c r="A296" s="27" t="s">
        <v>640</v>
      </c>
      <c r="B296" s="6" t="s">
        <v>641</v>
      </c>
      <c r="C296" s="30">
        <f t="shared" si="93"/>
        <v>0</v>
      </c>
      <c r="D296" s="30">
        <f t="shared" si="94"/>
        <v>0</v>
      </c>
      <c r="E296" s="30">
        <f t="shared" si="95"/>
        <v>0</v>
      </c>
      <c r="F296" s="30"/>
      <c r="G296" s="30"/>
      <c r="H296" s="30"/>
      <c r="I296" s="30">
        <f t="shared" si="96"/>
        <v>0</v>
      </c>
      <c r="J296" s="30"/>
      <c r="K296" s="30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idden="1" outlineLevel="1">
      <c r="A297" s="27" t="s">
        <v>642</v>
      </c>
      <c r="B297" s="6" t="s">
        <v>643</v>
      </c>
      <c r="C297" s="30">
        <f t="shared" si="93"/>
        <v>0</v>
      </c>
      <c r="D297" s="30">
        <f t="shared" si="94"/>
        <v>0</v>
      </c>
      <c r="E297" s="30">
        <f t="shared" si="95"/>
        <v>0</v>
      </c>
      <c r="F297" s="30"/>
      <c r="G297" s="30"/>
      <c r="H297" s="30"/>
      <c r="I297" s="30">
        <f t="shared" si="96"/>
        <v>0</v>
      </c>
      <c r="J297" s="30"/>
      <c r="K297" s="30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idden="1" outlineLevel="1">
      <c r="A298" s="27" t="s">
        <v>644</v>
      </c>
      <c r="B298" s="6" t="s">
        <v>645</v>
      </c>
      <c r="C298" s="30">
        <f t="shared" si="93"/>
        <v>0</v>
      </c>
      <c r="D298" s="30">
        <f t="shared" si="94"/>
        <v>0</v>
      </c>
      <c r="E298" s="30">
        <f t="shared" si="95"/>
        <v>0</v>
      </c>
      <c r="F298" s="30"/>
      <c r="G298" s="30"/>
      <c r="H298" s="30"/>
      <c r="I298" s="30">
        <f t="shared" si="96"/>
        <v>0</v>
      </c>
      <c r="J298" s="30"/>
      <c r="K298" s="30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idden="1" outlineLevel="1">
      <c r="A299" s="27" t="s">
        <v>646</v>
      </c>
      <c r="B299" s="6" t="s">
        <v>647</v>
      </c>
      <c r="C299" s="30">
        <f t="shared" si="93"/>
        <v>0</v>
      </c>
      <c r="D299" s="30">
        <f t="shared" si="94"/>
        <v>0</v>
      </c>
      <c r="E299" s="30">
        <f t="shared" si="95"/>
        <v>0</v>
      </c>
      <c r="F299" s="30"/>
      <c r="G299" s="30"/>
      <c r="H299" s="30"/>
      <c r="I299" s="30">
        <f t="shared" si="96"/>
        <v>0</v>
      </c>
      <c r="J299" s="30"/>
      <c r="K299" s="30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idden="1" outlineLevel="1">
      <c r="A300" s="27" t="s">
        <v>648</v>
      </c>
      <c r="B300" s="6" t="s">
        <v>649</v>
      </c>
      <c r="C300" s="30">
        <f t="shared" si="93"/>
        <v>0</v>
      </c>
      <c r="D300" s="30">
        <f t="shared" si="94"/>
        <v>0</v>
      </c>
      <c r="E300" s="30">
        <f t="shared" si="95"/>
        <v>0</v>
      </c>
      <c r="F300" s="30"/>
      <c r="G300" s="30"/>
      <c r="H300" s="30"/>
      <c r="I300" s="30">
        <f t="shared" si="96"/>
        <v>0</v>
      </c>
      <c r="J300" s="30"/>
      <c r="K300" s="30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idden="1" outlineLevel="1">
      <c r="A301" s="27" t="s">
        <v>650</v>
      </c>
      <c r="B301" s="6" t="s">
        <v>651</v>
      </c>
      <c r="C301" s="30">
        <f t="shared" si="93"/>
        <v>0</v>
      </c>
      <c r="D301" s="30">
        <f t="shared" si="94"/>
        <v>0</v>
      </c>
      <c r="E301" s="30">
        <f t="shared" si="95"/>
        <v>0</v>
      </c>
      <c r="F301" s="30"/>
      <c r="G301" s="30"/>
      <c r="H301" s="30"/>
      <c r="I301" s="30">
        <f t="shared" si="96"/>
        <v>0</v>
      </c>
      <c r="J301" s="30"/>
      <c r="K301" s="30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idden="1" outlineLevel="1">
      <c r="A302" s="27" t="s">
        <v>652</v>
      </c>
      <c r="B302" s="6" t="s">
        <v>653</v>
      </c>
      <c r="C302" s="30">
        <f t="shared" si="93"/>
        <v>0</v>
      </c>
      <c r="D302" s="30">
        <f t="shared" si="94"/>
        <v>0</v>
      </c>
      <c r="E302" s="30">
        <f t="shared" si="95"/>
        <v>0</v>
      </c>
      <c r="F302" s="30"/>
      <c r="G302" s="30"/>
      <c r="H302" s="30"/>
      <c r="I302" s="30">
        <f t="shared" si="96"/>
        <v>0</v>
      </c>
      <c r="J302" s="30"/>
      <c r="K302" s="30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idden="1" outlineLevel="1">
      <c r="A303" s="27" t="s">
        <v>654</v>
      </c>
      <c r="B303" s="6" t="s">
        <v>655</v>
      </c>
      <c r="C303" s="30">
        <f t="shared" si="93"/>
        <v>0</v>
      </c>
      <c r="D303" s="30">
        <f t="shared" si="94"/>
        <v>0</v>
      </c>
      <c r="E303" s="30">
        <f t="shared" si="95"/>
        <v>0</v>
      </c>
      <c r="F303" s="30"/>
      <c r="G303" s="30"/>
      <c r="H303" s="30"/>
      <c r="I303" s="30">
        <f t="shared" si="96"/>
        <v>0</v>
      </c>
      <c r="J303" s="30"/>
      <c r="K303" s="30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idden="1" outlineLevel="1">
      <c r="A304" s="27" t="s">
        <v>656</v>
      </c>
      <c r="B304" s="6" t="s">
        <v>657</v>
      </c>
      <c r="C304" s="30">
        <f t="shared" ref="C304:I304" si="97">SUM(C305:C315)</f>
        <v>0</v>
      </c>
      <c r="D304" s="30">
        <f>SUM(D305:D315)</f>
        <v>0</v>
      </c>
      <c r="E304" s="30">
        <f>SUM(E305:E315)</f>
        <v>0</v>
      </c>
      <c r="F304" s="30">
        <f t="shared" si="97"/>
        <v>0</v>
      </c>
      <c r="G304" s="30">
        <f t="shared" si="97"/>
        <v>0</v>
      </c>
      <c r="H304" s="30">
        <f t="shared" si="97"/>
        <v>0</v>
      </c>
      <c r="I304" s="30">
        <f t="shared" si="97"/>
        <v>0</v>
      </c>
      <c r="J304" s="30"/>
      <c r="K304" s="30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idden="1" outlineLevel="1">
      <c r="A305" s="27" t="s">
        <v>658</v>
      </c>
      <c r="B305" s="6" t="s">
        <v>659</v>
      </c>
      <c r="C305" s="30">
        <f t="shared" ref="C305:C315" si="98">SUM(F305:I305)</f>
        <v>0</v>
      </c>
      <c r="D305" s="30">
        <f t="shared" ref="D305:D315" si="99">SUM(G305:L305)</f>
        <v>0</v>
      </c>
      <c r="E305" s="30">
        <f t="shared" ref="E305:E315" si="100">SUM(H305:M305)</f>
        <v>0</v>
      </c>
      <c r="F305" s="30"/>
      <c r="G305" s="30"/>
      <c r="H305" s="30"/>
      <c r="I305" s="30">
        <f t="shared" ref="I305:I315" si="101">SUM(J305:K305)</f>
        <v>0</v>
      </c>
      <c r="J305" s="30"/>
      <c r="K305" s="30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idden="1" outlineLevel="1">
      <c r="A306" s="27" t="s">
        <v>660</v>
      </c>
      <c r="B306" s="6" t="s">
        <v>661</v>
      </c>
      <c r="C306" s="30">
        <f t="shared" si="98"/>
        <v>0</v>
      </c>
      <c r="D306" s="30">
        <f t="shared" si="99"/>
        <v>0</v>
      </c>
      <c r="E306" s="30">
        <f t="shared" si="100"/>
        <v>0</v>
      </c>
      <c r="F306" s="30"/>
      <c r="G306" s="30"/>
      <c r="H306" s="30"/>
      <c r="I306" s="30">
        <f t="shared" si="101"/>
        <v>0</v>
      </c>
      <c r="J306" s="30"/>
      <c r="K306" s="30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idden="1" outlineLevel="1">
      <c r="A307" s="27" t="s">
        <v>662</v>
      </c>
      <c r="B307" s="6" t="s">
        <v>663</v>
      </c>
      <c r="C307" s="30">
        <f t="shared" si="98"/>
        <v>0</v>
      </c>
      <c r="D307" s="30">
        <f t="shared" si="99"/>
        <v>0</v>
      </c>
      <c r="E307" s="30">
        <f t="shared" si="100"/>
        <v>0</v>
      </c>
      <c r="F307" s="30"/>
      <c r="G307" s="30"/>
      <c r="H307" s="30"/>
      <c r="I307" s="30">
        <f t="shared" si="101"/>
        <v>0</v>
      </c>
      <c r="J307" s="30"/>
      <c r="K307" s="30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idden="1" outlineLevel="1">
      <c r="A308" s="27" t="s">
        <v>664</v>
      </c>
      <c r="B308" s="6" t="s">
        <v>665</v>
      </c>
      <c r="C308" s="30">
        <f t="shared" si="98"/>
        <v>0</v>
      </c>
      <c r="D308" s="30">
        <f t="shared" si="99"/>
        <v>0</v>
      </c>
      <c r="E308" s="30">
        <f t="shared" si="100"/>
        <v>0</v>
      </c>
      <c r="F308" s="30"/>
      <c r="G308" s="30"/>
      <c r="H308" s="30"/>
      <c r="I308" s="30">
        <f t="shared" si="101"/>
        <v>0</v>
      </c>
      <c r="J308" s="30"/>
      <c r="K308" s="30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idden="1" outlineLevel="1">
      <c r="A309" s="27" t="s">
        <v>666</v>
      </c>
      <c r="B309" s="6" t="s">
        <v>667</v>
      </c>
      <c r="C309" s="30">
        <f t="shared" si="98"/>
        <v>0</v>
      </c>
      <c r="D309" s="30">
        <f t="shared" si="99"/>
        <v>0</v>
      </c>
      <c r="E309" s="30">
        <f t="shared" si="100"/>
        <v>0</v>
      </c>
      <c r="F309" s="30"/>
      <c r="G309" s="30"/>
      <c r="H309" s="30"/>
      <c r="I309" s="30">
        <f t="shared" si="101"/>
        <v>0</v>
      </c>
      <c r="J309" s="30"/>
      <c r="K309" s="30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idden="1" outlineLevel="1">
      <c r="A310" s="27" t="s">
        <v>668</v>
      </c>
      <c r="B310" s="6" t="s">
        <v>669</v>
      </c>
      <c r="C310" s="30">
        <f t="shared" si="98"/>
        <v>0</v>
      </c>
      <c r="D310" s="30">
        <f t="shared" si="99"/>
        <v>0</v>
      </c>
      <c r="E310" s="30">
        <f t="shared" si="100"/>
        <v>0</v>
      </c>
      <c r="F310" s="30"/>
      <c r="G310" s="30"/>
      <c r="H310" s="30"/>
      <c r="I310" s="30">
        <f t="shared" si="101"/>
        <v>0</v>
      </c>
      <c r="J310" s="30"/>
      <c r="K310" s="30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idden="1" outlineLevel="1">
      <c r="A311" s="27" t="s">
        <v>670</v>
      </c>
      <c r="B311" s="6" t="s">
        <v>671</v>
      </c>
      <c r="C311" s="30">
        <f t="shared" si="98"/>
        <v>0</v>
      </c>
      <c r="D311" s="30">
        <f t="shared" si="99"/>
        <v>0</v>
      </c>
      <c r="E311" s="30">
        <f t="shared" si="100"/>
        <v>0</v>
      </c>
      <c r="F311" s="30"/>
      <c r="G311" s="30"/>
      <c r="H311" s="30"/>
      <c r="I311" s="30">
        <f t="shared" si="101"/>
        <v>0</v>
      </c>
      <c r="J311" s="30"/>
      <c r="K311" s="30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idden="1" outlineLevel="1">
      <c r="A312" s="27" t="s">
        <v>672</v>
      </c>
      <c r="B312" s="6" t="s">
        <v>673</v>
      </c>
      <c r="C312" s="30">
        <f t="shared" si="98"/>
        <v>0</v>
      </c>
      <c r="D312" s="30">
        <f t="shared" si="99"/>
        <v>0</v>
      </c>
      <c r="E312" s="30">
        <f t="shared" si="100"/>
        <v>0</v>
      </c>
      <c r="F312" s="30"/>
      <c r="G312" s="30"/>
      <c r="H312" s="30"/>
      <c r="I312" s="30">
        <f t="shared" si="101"/>
        <v>0</v>
      </c>
      <c r="J312" s="30"/>
      <c r="K312" s="30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idden="1" outlineLevel="1">
      <c r="A313" s="27" t="s">
        <v>674</v>
      </c>
      <c r="B313" s="6" t="s">
        <v>675</v>
      </c>
      <c r="C313" s="30">
        <f t="shared" si="98"/>
        <v>0</v>
      </c>
      <c r="D313" s="30">
        <f t="shared" si="99"/>
        <v>0</v>
      </c>
      <c r="E313" s="30">
        <f t="shared" si="100"/>
        <v>0</v>
      </c>
      <c r="F313" s="30"/>
      <c r="G313" s="30"/>
      <c r="H313" s="30"/>
      <c r="I313" s="30">
        <f t="shared" si="101"/>
        <v>0</v>
      </c>
      <c r="J313" s="30"/>
      <c r="K313" s="30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idden="1" outlineLevel="1">
      <c r="A314" s="27" t="s">
        <v>676</v>
      </c>
      <c r="B314" s="6" t="s">
        <v>677</v>
      </c>
      <c r="C314" s="30">
        <f t="shared" si="98"/>
        <v>0</v>
      </c>
      <c r="D314" s="30">
        <f t="shared" si="99"/>
        <v>0</v>
      </c>
      <c r="E314" s="30">
        <f t="shared" si="100"/>
        <v>0</v>
      </c>
      <c r="F314" s="30"/>
      <c r="G314" s="30"/>
      <c r="H314" s="30"/>
      <c r="I314" s="30">
        <f t="shared" si="101"/>
        <v>0</v>
      </c>
      <c r="J314" s="30"/>
      <c r="K314" s="30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idden="1" outlineLevel="1">
      <c r="A315" s="27" t="s">
        <v>678</v>
      </c>
      <c r="B315" s="6" t="s">
        <v>679</v>
      </c>
      <c r="C315" s="30">
        <f t="shared" si="98"/>
        <v>0</v>
      </c>
      <c r="D315" s="30">
        <f t="shared" si="99"/>
        <v>0</v>
      </c>
      <c r="E315" s="30">
        <f t="shared" si="100"/>
        <v>0</v>
      </c>
      <c r="F315" s="30"/>
      <c r="G315" s="30"/>
      <c r="H315" s="30"/>
      <c r="I315" s="30">
        <f t="shared" si="101"/>
        <v>0</v>
      </c>
      <c r="J315" s="30"/>
      <c r="K315" s="30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s="13" customFormat="1" ht="22.5" hidden="1" customHeight="1">
      <c r="A316" s="11" t="s">
        <v>680</v>
      </c>
      <c r="B316" s="12" t="s">
        <v>681</v>
      </c>
      <c r="C316" s="32">
        <f t="shared" ref="C316:I316" si="102">+C255+C256+C267+C278+C289+C291+C303+C304</f>
        <v>0</v>
      </c>
      <c r="D316" s="32">
        <f>+D255+D256+D267+D278+D289+D291+D303+D304</f>
        <v>0</v>
      </c>
      <c r="E316" s="32">
        <f>+E255+E256+E267+E278+E289+E291+E303+E304</f>
        <v>0</v>
      </c>
      <c r="F316" s="32">
        <f t="shared" si="102"/>
        <v>0</v>
      </c>
      <c r="G316" s="32">
        <f t="shared" si="102"/>
        <v>0</v>
      </c>
      <c r="H316" s="32">
        <f t="shared" si="102"/>
        <v>0</v>
      </c>
      <c r="I316" s="32">
        <f t="shared" si="102"/>
        <v>0</v>
      </c>
      <c r="J316" s="30"/>
      <c r="K316" s="30">
        <f>SUM(L316:M316)</f>
        <v>0</v>
      </c>
    </row>
    <row r="317" spans="1:32" s="16" customFormat="1" ht="22.5" customHeight="1">
      <c r="A317" s="14" t="s">
        <v>682</v>
      </c>
      <c r="B317" s="15" t="s">
        <v>683</v>
      </c>
      <c r="C317" s="33">
        <f t="shared" ref="C317:I317" si="103">+C22+C23+C104+C171+C240+C249+C254+C316</f>
        <v>17594</v>
      </c>
      <c r="D317" s="33">
        <f>+D22+D23+D104+D171+D240+D249+D254+D316</f>
        <v>18120</v>
      </c>
      <c r="E317" s="33">
        <f>+E22+E23+E104+E171+E240+E249+E254+E316</f>
        <v>17412</v>
      </c>
      <c r="F317" s="33">
        <f t="shared" si="103"/>
        <v>0</v>
      </c>
      <c r="G317" s="33">
        <f t="shared" si="103"/>
        <v>0</v>
      </c>
      <c r="H317" s="33">
        <f t="shared" si="103"/>
        <v>0</v>
      </c>
      <c r="I317" s="33">
        <f t="shared" si="103"/>
        <v>0</v>
      </c>
      <c r="J317" s="33"/>
      <c r="K317" s="3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</row>
    <row r="318" spans="1:32" hidden="1">
      <c r="A318" s="27" t="s">
        <v>72</v>
      </c>
      <c r="B318" s="6" t="s">
        <v>684</v>
      </c>
      <c r="C318" s="30">
        <f t="shared" ref="C318:C323" si="104">SUM(F318:I318)</f>
        <v>0</v>
      </c>
      <c r="D318" s="30">
        <f t="shared" ref="D318:E323" si="105">SUM(G318:L318)</f>
        <v>0</v>
      </c>
      <c r="E318" s="30">
        <f t="shared" si="105"/>
        <v>0</v>
      </c>
      <c r="F318" s="30"/>
      <c r="G318" s="30"/>
      <c r="H318" s="30"/>
      <c r="I318" s="30">
        <f t="shared" ref="I318:I323" si="106">SUM(J318:K318)</f>
        <v>0</v>
      </c>
      <c r="J318" s="30"/>
      <c r="K318" s="30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idden="1">
      <c r="A319" s="27" t="s">
        <v>73</v>
      </c>
      <c r="B319" s="6" t="s">
        <v>685</v>
      </c>
      <c r="C319" s="30">
        <f t="shared" si="104"/>
        <v>0</v>
      </c>
      <c r="D319" s="30">
        <f t="shared" si="105"/>
        <v>0</v>
      </c>
      <c r="E319" s="30">
        <f t="shared" si="105"/>
        <v>0</v>
      </c>
      <c r="F319" s="30"/>
      <c r="G319" s="30"/>
      <c r="H319" s="30"/>
      <c r="I319" s="30">
        <f t="shared" si="106"/>
        <v>0</v>
      </c>
      <c r="J319" s="30"/>
      <c r="K319" s="30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25.5" hidden="1">
      <c r="A320" s="27" t="s">
        <v>75</v>
      </c>
      <c r="B320" s="6" t="s">
        <v>686</v>
      </c>
      <c r="C320" s="30">
        <f t="shared" si="104"/>
        <v>0</v>
      </c>
      <c r="D320" s="30">
        <f t="shared" si="105"/>
        <v>0</v>
      </c>
      <c r="E320" s="30">
        <f t="shared" si="105"/>
        <v>0</v>
      </c>
      <c r="F320" s="30"/>
      <c r="G320" s="30"/>
      <c r="H320" s="30"/>
      <c r="I320" s="30">
        <f t="shared" si="106"/>
        <v>0</v>
      </c>
      <c r="J320" s="30"/>
      <c r="K320" s="30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idden="1">
      <c r="A321" s="27" t="s">
        <v>74</v>
      </c>
      <c r="B321" s="6" t="s">
        <v>687</v>
      </c>
      <c r="C321" s="30">
        <f t="shared" si="104"/>
        <v>0</v>
      </c>
      <c r="D321" s="30">
        <f t="shared" si="105"/>
        <v>0</v>
      </c>
      <c r="E321" s="30">
        <f t="shared" si="105"/>
        <v>0</v>
      </c>
      <c r="F321" s="30"/>
      <c r="G321" s="30"/>
      <c r="H321" s="30"/>
      <c r="I321" s="30">
        <f t="shared" si="106"/>
        <v>0</v>
      </c>
      <c r="J321" s="30"/>
      <c r="K321" s="30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idden="1">
      <c r="A322" s="27" t="s">
        <v>84</v>
      </c>
      <c r="B322" s="6" t="s">
        <v>688</v>
      </c>
      <c r="C322" s="30">
        <f t="shared" si="104"/>
        <v>0</v>
      </c>
      <c r="D322" s="30">
        <f t="shared" si="105"/>
        <v>0</v>
      </c>
      <c r="E322" s="30">
        <f t="shared" si="105"/>
        <v>0</v>
      </c>
      <c r="F322" s="30"/>
      <c r="G322" s="30"/>
      <c r="H322" s="30"/>
      <c r="I322" s="30">
        <f t="shared" si="106"/>
        <v>0</v>
      </c>
      <c r="J322" s="30"/>
      <c r="K322" s="30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idden="1">
      <c r="A323" s="27" t="s">
        <v>86</v>
      </c>
      <c r="B323" s="6" t="s">
        <v>689</v>
      </c>
      <c r="C323" s="30">
        <f t="shared" si="104"/>
        <v>0</v>
      </c>
      <c r="D323" s="30">
        <f t="shared" si="105"/>
        <v>0</v>
      </c>
      <c r="E323" s="30">
        <f t="shared" si="105"/>
        <v>0</v>
      </c>
      <c r="F323" s="30"/>
      <c r="G323" s="30"/>
      <c r="H323" s="30"/>
      <c r="I323" s="30">
        <f t="shared" si="106"/>
        <v>0</v>
      </c>
      <c r="J323" s="30"/>
      <c r="K323" s="30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s="5" customFormat="1" ht="14.25" hidden="1" customHeight="1">
      <c r="A324" s="10" t="s">
        <v>88</v>
      </c>
      <c r="B324" s="28" t="s">
        <v>690</v>
      </c>
      <c r="C324" s="34">
        <f t="shared" ref="C324:I324" si="107">SUM(C318:C323)</f>
        <v>0</v>
      </c>
      <c r="D324" s="34">
        <f>SUM(D318:D323)</f>
        <v>0</v>
      </c>
      <c r="E324" s="34">
        <f>SUM(E318:E323)</f>
        <v>0</v>
      </c>
      <c r="F324" s="34">
        <f t="shared" si="107"/>
        <v>0</v>
      </c>
      <c r="G324" s="34">
        <f t="shared" si="107"/>
        <v>0</v>
      </c>
      <c r="H324" s="34">
        <f t="shared" si="107"/>
        <v>0</v>
      </c>
      <c r="I324" s="34">
        <f t="shared" si="107"/>
        <v>0</v>
      </c>
      <c r="J324" s="30"/>
      <c r="K324" s="30">
        <f>SUM(L324:M324)</f>
        <v>0</v>
      </c>
    </row>
    <row r="325" spans="1:32" hidden="1" outlineLevel="1">
      <c r="A325" s="27" t="s">
        <v>90</v>
      </c>
      <c r="B325" s="6" t="s">
        <v>691</v>
      </c>
      <c r="C325" s="30">
        <f>SUM(F325:I325)</f>
        <v>0</v>
      </c>
      <c r="D325" s="30">
        <f>SUM(G325:L325)</f>
        <v>0</v>
      </c>
      <c r="E325" s="30">
        <f>SUM(H325:M325)</f>
        <v>0</v>
      </c>
      <c r="F325" s="30"/>
      <c r="G325" s="30"/>
      <c r="H325" s="30"/>
      <c r="I325" s="30">
        <f>SUM(J325:K325)</f>
        <v>0</v>
      </c>
      <c r="J325" s="30"/>
      <c r="K325" s="30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25.5" hidden="1" outlineLevel="1">
      <c r="A326" s="27" t="s">
        <v>92</v>
      </c>
      <c r="B326" s="6" t="s">
        <v>692</v>
      </c>
      <c r="C326" s="30">
        <f>SUM(F326:I326)</f>
        <v>0</v>
      </c>
      <c r="D326" s="30">
        <f>SUM(G326:L326)</f>
        <v>0</v>
      </c>
      <c r="E326" s="30">
        <f>SUM(H326:M326)</f>
        <v>0</v>
      </c>
      <c r="F326" s="30"/>
      <c r="G326" s="30"/>
      <c r="H326" s="30"/>
      <c r="I326" s="30">
        <f>SUM(J326:K326)</f>
        <v>0</v>
      </c>
      <c r="J326" s="30"/>
      <c r="K326" s="30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25.5" hidden="1" outlineLevel="1">
      <c r="A327" s="27" t="s">
        <v>94</v>
      </c>
      <c r="B327" s="6" t="s">
        <v>693</v>
      </c>
      <c r="C327" s="30">
        <f t="shared" ref="C327:I327" si="108">SUM(C328:C337)</f>
        <v>0</v>
      </c>
      <c r="D327" s="30">
        <f>SUM(D328:D337)</f>
        <v>0</v>
      </c>
      <c r="E327" s="30">
        <f>SUM(E328:E337)</f>
        <v>0</v>
      </c>
      <c r="F327" s="30">
        <f t="shared" si="108"/>
        <v>0</v>
      </c>
      <c r="G327" s="30">
        <f t="shared" si="108"/>
        <v>0</v>
      </c>
      <c r="H327" s="30">
        <f t="shared" si="108"/>
        <v>0</v>
      </c>
      <c r="I327" s="30">
        <f t="shared" si="108"/>
        <v>0</v>
      </c>
      <c r="J327" s="30"/>
      <c r="K327" s="30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idden="1" outlineLevel="1">
      <c r="A328" s="27" t="s">
        <v>96</v>
      </c>
      <c r="B328" s="6" t="s">
        <v>694</v>
      </c>
      <c r="C328" s="30">
        <f t="shared" ref="C328:C337" si="109">SUM(F328:I328)</f>
        <v>0</v>
      </c>
      <c r="D328" s="30">
        <f t="shared" ref="D328:D337" si="110">SUM(G328:L328)</f>
        <v>0</v>
      </c>
      <c r="E328" s="30">
        <f t="shared" ref="E328:E337" si="111">SUM(H328:M328)</f>
        <v>0</v>
      </c>
      <c r="F328" s="30"/>
      <c r="G328" s="30"/>
      <c r="H328" s="30"/>
      <c r="I328" s="30">
        <f t="shared" ref="I328:I337" si="112">SUM(J328:K328)</f>
        <v>0</v>
      </c>
      <c r="J328" s="30"/>
      <c r="K328" s="30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idden="1" outlineLevel="1">
      <c r="A329" s="27" t="s">
        <v>98</v>
      </c>
      <c r="B329" s="6" t="s">
        <v>695</v>
      </c>
      <c r="C329" s="30">
        <f t="shared" si="109"/>
        <v>0</v>
      </c>
      <c r="D329" s="30">
        <f t="shared" si="110"/>
        <v>0</v>
      </c>
      <c r="E329" s="30">
        <f t="shared" si="111"/>
        <v>0</v>
      </c>
      <c r="F329" s="30"/>
      <c r="G329" s="30"/>
      <c r="H329" s="30"/>
      <c r="I329" s="30">
        <f t="shared" si="112"/>
        <v>0</v>
      </c>
      <c r="J329" s="30"/>
      <c r="K329" s="30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25.5" hidden="1" outlineLevel="1">
      <c r="A330" s="27" t="s">
        <v>100</v>
      </c>
      <c r="B330" s="6" t="s">
        <v>696</v>
      </c>
      <c r="C330" s="30">
        <f t="shared" si="109"/>
        <v>0</v>
      </c>
      <c r="D330" s="30">
        <f t="shared" si="110"/>
        <v>0</v>
      </c>
      <c r="E330" s="30">
        <f t="shared" si="111"/>
        <v>0</v>
      </c>
      <c r="F330" s="30"/>
      <c r="G330" s="30"/>
      <c r="H330" s="30"/>
      <c r="I330" s="30">
        <f t="shared" si="112"/>
        <v>0</v>
      </c>
      <c r="J330" s="30"/>
      <c r="K330" s="30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idden="1" outlineLevel="1">
      <c r="A331" s="27" t="s">
        <v>71</v>
      </c>
      <c r="B331" s="6" t="s">
        <v>697</v>
      </c>
      <c r="C331" s="30">
        <f t="shared" si="109"/>
        <v>0</v>
      </c>
      <c r="D331" s="30">
        <f t="shared" si="110"/>
        <v>0</v>
      </c>
      <c r="E331" s="30">
        <f t="shared" si="111"/>
        <v>0</v>
      </c>
      <c r="F331" s="30"/>
      <c r="G331" s="30"/>
      <c r="H331" s="30"/>
      <c r="I331" s="30">
        <f t="shared" si="112"/>
        <v>0</v>
      </c>
      <c r="J331" s="30"/>
      <c r="K331" s="30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idden="1" outlineLevel="1">
      <c r="A332" s="27" t="s">
        <v>103</v>
      </c>
      <c r="B332" s="6" t="s">
        <v>698</v>
      </c>
      <c r="C332" s="30">
        <f t="shared" si="109"/>
        <v>0</v>
      </c>
      <c r="D332" s="30">
        <f t="shared" si="110"/>
        <v>0</v>
      </c>
      <c r="E332" s="30">
        <f t="shared" si="111"/>
        <v>0</v>
      </c>
      <c r="F332" s="30"/>
      <c r="G332" s="30"/>
      <c r="H332" s="30"/>
      <c r="I332" s="30">
        <f t="shared" si="112"/>
        <v>0</v>
      </c>
      <c r="J332" s="30"/>
      <c r="K332" s="30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idden="1" outlineLevel="1">
      <c r="A333" s="27" t="s">
        <v>105</v>
      </c>
      <c r="B333" s="6" t="s">
        <v>699</v>
      </c>
      <c r="C333" s="30">
        <f t="shared" si="109"/>
        <v>0</v>
      </c>
      <c r="D333" s="30">
        <f t="shared" si="110"/>
        <v>0</v>
      </c>
      <c r="E333" s="30">
        <f t="shared" si="111"/>
        <v>0</v>
      </c>
      <c r="F333" s="30"/>
      <c r="G333" s="30"/>
      <c r="H333" s="30"/>
      <c r="I333" s="30">
        <f t="shared" si="112"/>
        <v>0</v>
      </c>
      <c r="J333" s="30"/>
      <c r="K333" s="30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idden="1" outlineLevel="1">
      <c r="A334" s="27" t="s">
        <v>107</v>
      </c>
      <c r="B334" s="6" t="s">
        <v>700</v>
      </c>
      <c r="C334" s="30">
        <f t="shared" si="109"/>
        <v>0</v>
      </c>
      <c r="D334" s="30">
        <f t="shared" si="110"/>
        <v>0</v>
      </c>
      <c r="E334" s="30">
        <f t="shared" si="111"/>
        <v>0</v>
      </c>
      <c r="F334" s="30"/>
      <c r="G334" s="30"/>
      <c r="H334" s="30"/>
      <c r="I334" s="30">
        <f t="shared" si="112"/>
        <v>0</v>
      </c>
      <c r="J334" s="30"/>
      <c r="K334" s="30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idden="1" outlineLevel="1">
      <c r="A335" s="27" t="s">
        <v>109</v>
      </c>
      <c r="B335" s="6" t="s">
        <v>701</v>
      </c>
      <c r="C335" s="30">
        <f t="shared" si="109"/>
        <v>0</v>
      </c>
      <c r="D335" s="30">
        <f t="shared" si="110"/>
        <v>0</v>
      </c>
      <c r="E335" s="30">
        <f t="shared" si="111"/>
        <v>0</v>
      </c>
      <c r="F335" s="30"/>
      <c r="G335" s="30"/>
      <c r="H335" s="30"/>
      <c r="I335" s="30">
        <f t="shared" si="112"/>
        <v>0</v>
      </c>
      <c r="J335" s="30"/>
      <c r="K335" s="30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idden="1" outlineLevel="1">
      <c r="A336" s="27" t="s">
        <v>111</v>
      </c>
      <c r="B336" s="6" t="s">
        <v>702</v>
      </c>
      <c r="C336" s="30">
        <f t="shared" si="109"/>
        <v>0</v>
      </c>
      <c r="D336" s="30">
        <f t="shared" si="110"/>
        <v>0</v>
      </c>
      <c r="E336" s="30">
        <f t="shared" si="111"/>
        <v>0</v>
      </c>
      <c r="F336" s="30"/>
      <c r="G336" s="30"/>
      <c r="H336" s="30"/>
      <c r="I336" s="30">
        <f t="shared" si="112"/>
        <v>0</v>
      </c>
      <c r="J336" s="30"/>
      <c r="K336" s="30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idden="1" outlineLevel="1">
      <c r="A337" s="27" t="s">
        <v>113</v>
      </c>
      <c r="B337" s="6" t="s">
        <v>703</v>
      </c>
      <c r="C337" s="30">
        <f t="shared" si="109"/>
        <v>0</v>
      </c>
      <c r="D337" s="30">
        <f t="shared" si="110"/>
        <v>0</v>
      </c>
      <c r="E337" s="30">
        <f t="shared" si="111"/>
        <v>0</v>
      </c>
      <c r="F337" s="30"/>
      <c r="G337" s="30"/>
      <c r="H337" s="30"/>
      <c r="I337" s="30">
        <f t="shared" si="112"/>
        <v>0</v>
      </c>
      <c r="J337" s="30"/>
      <c r="K337" s="30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25.5" hidden="1" outlineLevel="1">
      <c r="A338" s="27" t="s">
        <v>115</v>
      </c>
      <c r="B338" s="6" t="s">
        <v>704</v>
      </c>
      <c r="C338" s="30">
        <f t="shared" ref="C338:I338" si="113">SUM(C339:C348)</f>
        <v>0</v>
      </c>
      <c r="D338" s="30">
        <f>SUM(D339:D348)</f>
        <v>0</v>
      </c>
      <c r="E338" s="30">
        <f>SUM(E339:E348)</f>
        <v>0</v>
      </c>
      <c r="F338" s="30">
        <f t="shared" si="113"/>
        <v>0</v>
      </c>
      <c r="G338" s="30">
        <f t="shared" si="113"/>
        <v>0</v>
      </c>
      <c r="H338" s="30">
        <f t="shared" si="113"/>
        <v>0</v>
      </c>
      <c r="I338" s="30">
        <f t="shared" si="113"/>
        <v>0</v>
      </c>
      <c r="J338" s="30"/>
      <c r="K338" s="30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idden="1" outlineLevel="1">
      <c r="A339" s="27" t="s">
        <v>117</v>
      </c>
      <c r="B339" s="6" t="s">
        <v>705</v>
      </c>
      <c r="C339" s="30">
        <f t="shared" ref="C339:C348" si="114">SUM(F339:I339)</f>
        <v>0</v>
      </c>
      <c r="D339" s="30">
        <f t="shared" ref="D339:D348" si="115">SUM(G339:L339)</f>
        <v>0</v>
      </c>
      <c r="E339" s="30">
        <f t="shared" ref="E339:E348" si="116">SUM(H339:M339)</f>
        <v>0</v>
      </c>
      <c r="F339" s="30"/>
      <c r="G339" s="30"/>
      <c r="H339" s="30"/>
      <c r="I339" s="30">
        <f t="shared" ref="I339:I348" si="117">SUM(J339:K339)</f>
        <v>0</v>
      </c>
      <c r="J339" s="30"/>
      <c r="K339" s="30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idden="1" outlineLevel="1">
      <c r="A340" s="27" t="s">
        <v>119</v>
      </c>
      <c r="B340" s="6" t="s">
        <v>706</v>
      </c>
      <c r="C340" s="30">
        <f t="shared" si="114"/>
        <v>0</v>
      </c>
      <c r="D340" s="30">
        <f t="shared" si="115"/>
        <v>0</v>
      </c>
      <c r="E340" s="30">
        <f t="shared" si="116"/>
        <v>0</v>
      </c>
      <c r="F340" s="30"/>
      <c r="G340" s="30"/>
      <c r="H340" s="30"/>
      <c r="I340" s="30">
        <f t="shared" si="117"/>
        <v>0</v>
      </c>
      <c r="J340" s="30"/>
      <c r="K340" s="30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25.5" hidden="1" outlineLevel="1">
      <c r="A341" s="27" t="s">
        <v>121</v>
      </c>
      <c r="B341" s="6" t="s">
        <v>707</v>
      </c>
      <c r="C341" s="30">
        <f t="shared" si="114"/>
        <v>0</v>
      </c>
      <c r="D341" s="30">
        <f t="shared" si="115"/>
        <v>0</v>
      </c>
      <c r="E341" s="30">
        <f t="shared" si="116"/>
        <v>0</v>
      </c>
      <c r="F341" s="30"/>
      <c r="G341" s="30"/>
      <c r="H341" s="30"/>
      <c r="I341" s="30">
        <f t="shared" si="117"/>
        <v>0</v>
      </c>
      <c r="J341" s="30"/>
      <c r="K341" s="30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idden="1" outlineLevel="1">
      <c r="A342" s="27" t="s">
        <v>123</v>
      </c>
      <c r="B342" s="6" t="s">
        <v>708</v>
      </c>
      <c r="C342" s="30">
        <f t="shared" si="114"/>
        <v>0</v>
      </c>
      <c r="D342" s="30">
        <f t="shared" si="115"/>
        <v>0</v>
      </c>
      <c r="E342" s="30">
        <f t="shared" si="116"/>
        <v>0</v>
      </c>
      <c r="F342" s="30"/>
      <c r="G342" s="30"/>
      <c r="H342" s="30"/>
      <c r="I342" s="30">
        <f t="shared" si="117"/>
        <v>0</v>
      </c>
      <c r="J342" s="30"/>
      <c r="K342" s="30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idden="1" outlineLevel="1">
      <c r="A343" s="27" t="s">
        <v>125</v>
      </c>
      <c r="B343" s="6" t="s">
        <v>709</v>
      </c>
      <c r="C343" s="30">
        <f t="shared" si="114"/>
        <v>0</v>
      </c>
      <c r="D343" s="30">
        <f t="shared" si="115"/>
        <v>0</v>
      </c>
      <c r="E343" s="30">
        <f t="shared" si="116"/>
        <v>0</v>
      </c>
      <c r="F343" s="30"/>
      <c r="G343" s="30"/>
      <c r="H343" s="30"/>
      <c r="I343" s="30">
        <f t="shared" si="117"/>
        <v>0</v>
      </c>
      <c r="J343" s="30"/>
      <c r="K343" s="30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idden="1" outlineLevel="1">
      <c r="A344" s="27" t="s">
        <v>127</v>
      </c>
      <c r="B344" s="6" t="s">
        <v>710</v>
      </c>
      <c r="C344" s="30">
        <f t="shared" si="114"/>
        <v>0</v>
      </c>
      <c r="D344" s="30">
        <f t="shared" si="115"/>
        <v>0</v>
      </c>
      <c r="E344" s="30">
        <f t="shared" si="116"/>
        <v>0</v>
      </c>
      <c r="F344" s="30"/>
      <c r="G344" s="30"/>
      <c r="H344" s="30"/>
      <c r="I344" s="30">
        <f t="shared" si="117"/>
        <v>0</v>
      </c>
      <c r="J344" s="30"/>
      <c r="K344" s="30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idden="1" outlineLevel="1">
      <c r="A345" s="27" t="s">
        <v>129</v>
      </c>
      <c r="B345" s="6" t="s">
        <v>711</v>
      </c>
      <c r="C345" s="30">
        <f t="shared" si="114"/>
        <v>0</v>
      </c>
      <c r="D345" s="30">
        <f t="shared" si="115"/>
        <v>0</v>
      </c>
      <c r="E345" s="30">
        <f t="shared" si="116"/>
        <v>0</v>
      </c>
      <c r="F345" s="30"/>
      <c r="G345" s="30"/>
      <c r="H345" s="30"/>
      <c r="I345" s="30">
        <f t="shared" si="117"/>
        <v>0</v>
      </c>
      <c r="J345" s="30"/>
      <c r="K345" s="30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idden="1" outlineLevel="1">
      <c r="A346" s="27" t="s">
        <v>131</v>
      </c>
      <c r="B346" s="6" t="s">
        <v>712</v>
      </c>
      <c r="C346" s="30">
        <f t="shared" si="114"/>
        <v>0</v>
      </c>
      <c r="D346" s="30">
        <f t="shared" si="115"/>
        <v>0</v>
      </c>
      <c r="E346" s="30">
        <f t="shared" si="116"/>
        <v>0</v>
      </c>
      <c r="F346" s="30"/>
      <c r="G346" s="30"/>
      <c r="H346" s="30"/>
      <c r="I346" s="30">
        <f t="shared" si="117"/>
        <v>0</v>
      </c>
      <c r="J346" s="30"/>
      <c r="K346" s="30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idden="1" outlineLevel="1">
      <c r="A347" s="27" t="s">
        <v>133</v>
      </c>
      <c r="B347" s="6" t="s">
        <v>713</v>
      </c>
      <c r="C347" s="30">
        <f t="shared" si="114"/>
        <v>0</v>
      </c>
      <c r="D347" s="30">
        <f t="shared" si="115"/>
        <v>0</v>
      </c>
      <c r="E347" s="30">
        <f t="shared" si="116"/>
        <v>0</v>
      </c>
      <c r="F347" s="30"/>
      <c r="G347" s="30"/>
      <c r="H347" s="30"/>
      <c r="I347" s="30">
        <f t="shared" si="117"/>
        <v>0</v>
      </c>
      <c r="J347" s="30"/>
      <c r="K347" s="30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idden="1" outlineLevel="1">
      <c r="A348" s="27" t="s">
        <v>135</v>
      </c>
      <c r="B348" s="6" t="s">
        <v>714</v>
      </c>
      <c r="C348" s="30">
        <f t="shared" si="114"/>
        <v>0</v>
      </c>
      <c r="D348" s="30">
        <f t="shared" si="115"/>
        <v>0</v>
      </c>
      <c r="E348" s="30">
        <f t="shared" si="116"/>
        <v>0</v>
      </c>
      <c r="F348" s="30"/>
      <c r="G348" s="30"/>
      <c r="H348" s="30"/>
      <c r="I348" s="30">
        <f t="shared" si="117"/>
        <v>0</v>
      </c>
      <c r="J348" s="30"/>
      <c r="K348" s="30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idden="1" outlineLevel="1">
      <c r="A349" s="27" t="s">
        <v>137</v>
      </c>
      <c r="B349" s="6" t="s">
        <v>715</v>
      </c>
      <c r="C349" s="30">
        <f t="shared" ref="C349:I349" si="118">SUM(C350:C359)</f>
        <v>0</v>
      </c>
      <c r="D349" s="30">
        <f>SUM(D350:D359)</f>
        <v>0</v>
      </c>
      <c r="E349" s="30">
        <f>SUM(E350:E359)</f>
        <v>0</v>
      </c>
      <c r="F349" s="30">
        <f t="shared" si="118"/>
        <v>0</v>
      </c>
      <c r="G349" s="30">
        <f t="shared" si="118"/>
        <v>0</v>
      </c>
      <c r="H349" s="30">
        <f t="shared" si="118"/>
        <v>0</v>
      </c>
      <c r="I349" s="30">
        <f t="shared" si="118"/>
        <v>0</v>
      </c>
      <c r="J349" s="30"/>
      <c r="K349" s="30">
        <f>SUM(K350:K359)</f>
        <v>0</v>
      </c>
    </row>
    <row r="350" spans="1:32" hidden="1" outlineLevel="1">
      <c r="A350" s="27" t="s">
        <v>139</v>
      </c>
      <c r="B350" s="6" t="s">
        <v>716</v>
      </c>
      <c r="C350" s="30">
        <f t="shared" ref="C350:C359" si="119">SUM(F350:I350)</f>
        <v>0</v>
      </c>
      <c r="D350" s="30">
        <f t="shared" ref="D350:D359" si="120">SUM(G350:L350)</f>
        <v>0</v>
      </c>
      <c r="E350" s="30">
        <f t="shared" ref="E350:E359" si="121">SUM(H350:M350)</f>
        <v>0</v>
      </c>
      <c r="F350" s="30"/>
      <c r="G350" s="30"/>
      <c r="H350" s="30"/>
      <c r="I350" s="30"/>
      <c r="J350" s="30"/>
      <c r="K350" s="3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idden="1" outlineLevel="1">
      <c r="A351" s="27" t="s">
        <v>141</v>
      </c>
      <c r="B351" s="6" t="s">
        <v>717</v>
      </c>
      <c r="C351" s="30">
        <f t="shared" si="119"/>
        <v>0</v>
      </c>
      <c r="D351" s="30">
        <f t="shared" si="120"/>
        <v>0</v>
      </c>
      <c r="E351" s="30">
        <f t="shared" si="121"/>
        <v>0</v>
      </c>
      <c r="F351" s="30"/>
      <c r="G351" s="30"/>
      <c r="H351" s="30"/>
      <c r="I351" s="30">
        <f t="shared" ref="I351:I359" si="122">SUM(J351:K351)</f>
        <v>0</v>
      </c>
      <c r="J351" s="30"/>
      <c r="K351" s="30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25.5" hidden="1" outlineLevel="1">
      <c r="A352" s="27" t="s">
        <v>143</v>
      </c>
      <c r="B352" s="6" t="s">
        <v>718</v>
      </c>
      <c r="C352" s="30">
        <f t="shared" si="119"/>
        <v>0</v>
      </c>
      <c r="D352" s="30">
        <f t="shared" si="120"/>
        <v>0</v>
      </c>
      <c r="E352" s="30">
        <f t="shared" si="121"/>
        <v>0</v>
      </c>
      <c r="F352" s="30"/>
      <c r="G352" s="30"/>
      <c r="H352" s="30"/>
      <c r="I352" s="30">
        <f t="shared" si="122"/>
        <v>0</v>
      </c>
      <c r="J352" s="30"/>
      <c r="K352" s="30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idden="1" outlineLevel="1">
      <c r="A353" s="27" t="s">
        <v>145</v>
      </c>
      <c r="B353" s="6" t="s">
        <v>719</v>
      </c>
      <c r="C353" s="30">
        <f t="shared" si="119"/>
        <v>0</v>
      </c>
      <c r="D353" s="30">
        <f t="shared" si="120"/>
        <v>0</v>
      </c>
      <c r="E353" s="30">
        <f t="shared" si="121"/>
        <v>0</v>
      </c>
      <c r="F353" s="30"/>
      <c r="G353" s="30"/>
      <c r="H353" s="30"/>
      <c r="I353" s="30">
        <f t="shared" si="122"/>
        <v>0</v>
      </c>
      <c r="J353" s="30"/>
      <c r="K353" s="30"/>
    </row>
    <row r="354" spans="1:32" hidden="1" outlineLevel="1">
      <c r="A354" s="27" t="s">
        <v>147</v>
      </c>
      <c r="B354" s="6" t="s">
        <v>720</v>
      </c>
      <c r="C354" s="30">
        <f t="shared" si="119"/>
        <v>0</v>
      </c>
      <c r="D354" s="30">
        <f t="shared" si="120"/>
        <v>0</v>
      </c>
      <c r="E354" s="30">
        <f t="shared" si="121"/>
        <v>0</v>
      </c>
      <c r="F354" s="30"/>
      <c r="G354" s="30"/>
      <c r="H354" s="30"/>
      <c r="I354" s="30">
        <f t="shared" si="122"/>
        <v>0</v>
      </c>
      <c r="J354" s="30"/>
      <c r="K354" s="30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idden="1" outlineLevel="1">
      <c r="A355" s="27" t="s">
        <v>148</v>
      </c>
      <c r="B355" s="6" t="s">
        <v>721</v>
      </c>
      <c r="C355" s="30">
        <f t="shared" si="119"/>
        <v>0</v>
      </c>
      <c r="D355" s="30">
        <f t="shared" si="120"/>
        <v>0</v>
      </c>
      <c r="E355" s="30">
        <f t="shared" si="121"/>
        <v>0</v>
      </c>
      <c r="F355" s="30"/>
      <c r="G355" s="30"/>
      <c r="H355" s="30"/>
      <c r="I355" s="30">
        <f t="shared" si="122"/>
        <v>0</v>
      </c>
      <c r="J355" s="30"/>
      <c r="K355" s="30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idden="1" outlineLevel="1">
      <c r="A356" s="27" t="s">
        <v>149</v>
      </c>
      <c r="B356" s="6" t="s">
        <v>722</v>
      </c>
      <c r="C356" s="30">
        <f t="shared" si="119"/>
        <v>0</v>
      </c>
      <c r="D356" s="30">
        <f t="shared" si="120"/>
        <v>0</v>
      </c>
      <c r="E356" s="30">
        <f t="shared" si="121"/>
        <v>0</v>
      </c>
      <c r="F356" s="30"/>
      <c r="G356" s="30"/>
      <c r="H356" s="30"/>
      <c r="I356" s="30">
        <f t="shared" si="122"/>
        <v>0</v>
      </c>
      <c r="J356" s="30"/>
      <c r="K356" s="30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idden="1" outlineLevel="1">
      <c r="A357" s="27" t="s">
        <v>151</v>
      </c>
      <c r="B357" s="6" t="s">
        <v>723</v>
      </c>
      <c r="C357" s="30">
        <f t="shared" si="119"/>
        <v>0</v>
      </c>
      <c r="D357" s="30">
        <f t="shared" si="120"/>
        <v>0</v>
      </c>
      <c r="E357" s="30">
        <f t="shared" si="121"/>
        <v>0</v>
      </c>
      <c r="F357" s="30"/>
      <c r="G357" s="30"/>
      <c r="H357" s="30"/>
      <c r="I357" s="30">
        <f t="shared" si="122"/>
        <v>0</v>
      </c>
      <c r="J357" s="30"/>
      <c r="K357" s="30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idden="1" outlineLevel="1">
      <c r="A358" s="27" t="s">
        <v>153</v>
      </c>
      <c r="B358" s="6" t="s">
        <v>724</v>
      </c>
      <c r="C358" s="30">
        <f t="shared" si="119"/>
        <v>0</v>
      </c>
      <c r="D358" s="30">
        <f t="shared" si="120"/>
        <v>0</v>
      </c>
      <c r="E358" s="30">
        <f t="shared" si="121"/>
        <v>0</v>
      </c>
      <c r="F358" s="30"/>
      <c r="G358" s="30"/>
      <c r="H358" s="30"/>
      <c r="I358" s="30">
        <f t="shared" si="122"/>
        <v>0</v>
      </c>
      <c r="J358" s="30"/>
      <c r="K358" s="30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idden="1" outlineLevel="1">
      <c r="A359" s="27" t="s">
        <v>155</v>
      </c>
      <c r="B359" s="6" t="s">
        <v>725</v>
      </c>
      <c r="C359" s="30">
        <f t="shared" si="119"/>
        <v>0</v>
      </c>
      <c r="D359" s="30">
        <f t="shared" si="120"/>
        <v>0</v>
      </c>
      <c r="E359" s="30">
        <f t="shared" si="121"/>
        <v>0</v>
      </c>
      <c r="F359" s="30"/>
      <c r="G359" s="30"/>
      <c r="H359" s="30"/>
      <c r="I359" s="30">
        <f t="shared" si="122"/>
        <v>0</v>
      </c>
      <c r="J359" s="30"/>
      <c r="K359" s="30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s="25" customFormat="1" ht="22.5" hidden="1" customHeight="1">
      <c r="A360" s="23" t="s">
        <v>157</v>
      </c>
      <c r="B360" s="24" t="s">
        <v>726</v>
      </c>
      <c r="C360" s="35">
        <f t="shared" ref="C360:I360" si="123">+C324+C325+C326+C327+C338+C349</f>
        <v>0</v>
      </c>
      <c r="D360" s="35">
        <f>+D324+D325+D326+D327+D338+D349</f>
        <v>0</v>
      </c>
      <c r="E360" s="35">
        <f>+E324+E325+E326+E327+E338+E349</f>
        <v>0</v>
      </c>
      <c r="F360" s="35">
        <f t="shared" si="123"/>
        <v>0</v>
      </c>
      <c r="G360" s="35">
        <f t="shared" si="123"/>
        <v>0</v>
      </c>
      <c r="H360" s="35">
        <f t="shared" si="123"/>
        <v>0</v>
      </c>
      <c r="I360" s="35">
        <f t="shared" si="123"/>
        <v>0</v>
      </c>
      <c r="J360" s="35"/>
      <c r="K360" s="35">
        <f>+K324+K325+K326+K327+K338+K349</f>
        <v>0</v>
      </c>
    </row>
    <row r="361" spans="1:32" ht="18" hidden="1" customHeight="1" outlineLevel="1">
      <c r="A361" s="27" t="s">
        <v>159</v>
      </c>
      <c r="B361" s="6" t="s">
        <v>727</v>
      </c>
      <c r="C361" s="30">
        <f>SUM(F361:I361)</f>
        <v>0</v>
      </c>
      <c r="D361" s="30">
        <f>SUM(G361:L361)</f>
        <v>0</v>
      </c>
      <c r="E361" s="30">
        <f>SUM(H361:M361)</f>
        <v>0</v>
      </c>
      <c r="F361" s="30"/>
      <c r="G361" s="30"/>
      <c r="H361" s="30"/>
      <c r="I361" s="30">
        <f>SUM(J361:K361)</f>
        <v>0</v>
      </c>
      <c r="J361" s="30"/>
      <c r="K361" s="30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25.5" hidden="1" outlineLevel="1">
      <c r="A362" s="27" t="s">
        <v>161</v>
      </c>
      <c r="B362" s="6" t="s">
        <v>728</v>
      </c>
      <c r="C362" s="30">
        <f>SUM(F362:I362)</f>
        <v>0</v>
      </c>
      <c r="D362" s="30">
        <f>SUM(G362:L362)</f>
        <v>0</v>
      </c>
      <c r="E362" s="30">
        <f>SUM(H362:M362)</f>
        <v>0</v>
      </c>
      <c r="F362" s="30"/>
      <c r="G362" s="30"/>
      <c r="H362" s="30"/>
      <c r="I362" s="30">
        <f>SUM(J362:K362)</f>
        <v>0</v>
      </c>
      <c r="J362" s="30"/>
      <c r="K362" s="30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25.5" hidden="1" outlineLevel="1">
      <c r="A363" s="27" t="s">
        <v>163</v>
      </c>
      <c r="B363" s="6" t="s">
        <v>729</v>
      </c>
      <c r="C363" s="30">
        <f t="shared" ref="C363:I363" si="124">SUM(C364:C373)</f>
        <v>0</v>
      </c>
      <c r="D363" s="30">
        <f>SUM(D364:D373)</f>
        <v>0</v>
      </c>
      <c r="E363" s="30">
        <f>SUM(E364:E373)</f>
        <v>0</v>
      </c>
      <c r="F363" s="30">
        <f t="shared" si="124"/>
        <v>0</v>
      </c>
      <c r="G363" s="30">
        <f t="shared" si="124"/>
        <v>0</v>
      </c>
      <c r="H363" s="30">
        <f t="shared" si="124"/>
        <v>0</v>
      </c>
      <c r="I363" s="30">
        <f t="shared" si="124"/>
        <v>0</v>
      </c>
      <c r="J363" s="30"/>
      <c r="K363" s="30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idden="1" outlineLevel="1">
      <c r="A364" s="27" t="s">
        <v>164</v>
      </c>
      <c r="B364" s="6" t="s">
        <v>730</v>
      </c>
      <c r="C364" s="30">
        <f t="shared" ref="C364:C373" si="125">SUM(F364:I364)</f>
        <v>0</v>
      </c>
      <c r="D364" s="30">
        <f t="shared" ref="D364:D373" si="126">SUM(G364:L364)</f>
        <v>0</v>
      </c>
      <c r="E364" s="30">
        <f t="shared" ref="E364:E373" si="127">SUM(H364:M364)</f>
        <v>0</v>
      </c>
      <c r="F364" s="30"/>
      <c r="G364" s="30"/>
      <c r="H364" s="30"/>
      <c r="I364" s="30">
        <f t="shared" ref="I364:I373" si="128">SUM(J364:K364)</f>
        <v>0</v>
      </c>
      <c r="J364" s="30"/>
      <c r="K364" s="3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idden="1" outlineLevel="1">
      <c r="A365" s="27" t="s">
        <v>166</v>
      </c>
      <c r="B365" s="6" t="s">
        <v>731</v>
      </c>
      <c r="C365" s="30">
        <f t="shared" si="125"/>
        <v>0</v>
      </c>
      <c r="D365" s="30">
        <f t="shared" si="126"/>
        <v>0</v>
      </c>
      <c r="E365" s="30">
        <f t="shared" si="127"/>
        <v>0</v>
      </c>
      <c r="F365" s="30"/>
      <c r="G365" s="30"/>
      <c r="H365" s="30"/>
      <c r="I365" s="30">
        <f t="shared" si="128"/>
        <v>0</v>
      </c>
      <c r="J365" s="30"/>
      <c r="K365" s="30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25.5" hidden="1" outlineLevel="1">
      <c r="A366" s="27" t="s">
        <v>168</v>
      </c>
      <c r="B366" s="6" t="s">
        <v>732</v>
      </c>
      <c r="C366" s="30">
        <f t="shared" si="125"/>
        <v>0</v>
      </c>
      <c r="D366" s="30">
        <f t="shared" si="126"/>
        <v>0</v>
      </c>
      <c r="E366" s="30">
        <f t="shared" si="127"/>
        <v>0</v>
      </c>
      <c r="F366" s="30"/>
      <c r="G366" s="30"/>
      <c r="H366" s="30"/>
      <c r="I366" s="30">
        <f t="shared" si="128"/>
        <v>0</v>
      </c>
      <c r="J366" s="30"/>
      <c r="K366" s="30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idden="1" outlineLevel="1">
      <c r="A367" s="27" t="s">
        <v>170</v>
      </c>
      <c r="B367" s="6" t="s">
        <v>733</v>
      </c>
      <c r="C367" s="30">
        <f t="shared" si="125"/>
        <v>0</v>
      </c>
      <c r="D367" s="30">
        <f t="shared" si="126"/>
        <v>0</v>
      </c>
      <c r="E367" s="30">
        <f t="shared" si="127"/>
        <v>0</v>
      </c>
      <c r="F367" s="30"/>
      <c r="G367" s="30"/>
      <c r="H367" s="30"/>
      <c r="I367" s="30">
        <f t="shared" si="128"/>
        <v>0</v>
      </c>
      <c r="J367" s="30"/>
      <c r="K367" s="30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idden="1" outlineLevel="1">
      <c r="A368" s="27" t="s">
        <v>172</v>
      </c>
      <c r="B368" s="6" t="s">
        <v>734</v>
      </c>
      <c r="C368" s="30">
        <f t="shared" si="125"/>
        <v>0</v>
      </c>
      <c r="D368" s="30">
        <f t="shared" si="126"/>
        <v>0</v>
      </c>
      <c r="E368" s="30">
        <f t="shared" si="127"/>
        <v>0</v>
      </c>
      <c r="F368" s="30"/>
      <c r="G368" s="30"/>
      <c r="H368" s="30"/>
      <c r="I368" s="30">
        <f t="shared" si="128"/>
        <v>0</v>
      </c>
      <c r="J368" s="30"/>
      <c r="K368" s="30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idden="1" outlineLevel="1">
      <c r="A369" s="27" t="s">
        <v>174</v>
      </c>
      <c r="B369" s="6" t="s">
        <v>735</v>
      </c>
      <c r="C369" s="30">
        <f t="shared" si="125"/>
        <v>0</v>
      </c>
      <c r="D369" s="30">
        <f t="shared" si="126"/>
        <v>0</v>
      </c>
      <c r="E369" s="30">
        <f t="shared" si="127"/>
        <v>0</v>
      </c>
      <c r="F369" s="30"/>
      <c r="G369" s="30"/>
      <c r="H369" s="30"/>
      <c r="I369" s="30">
        <f t="shared" si="128"/>
        <v>0</v>
      </c>
      <c r="J369" s="30"/>
      <c r="K369" s="30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idden="1" outlineLevel="1">
      <c r="A370" s="27" t="s">
        <v>176</v>
      </c>
      <c r="B370" s="6" t="s">
        <v>736</v>
      </c>
      <c r="C370" s="30">
        <f t="shared" si="125"/>
        <v>0</v>
      </c>
      <c r="D370" s="30">
        <f t="shared" si="126"/>
        <v>0</v>
      </c>
      <c r="E370" s="30">
        <f t="shared" si="127"/>
        <v>0</v>
      </c>
      <c r="F370" s="30"/>
      <c r="G370" s="30"/>
      <c r="H370" s="30"/>
      <c r="I370" s="30">
        <f t="shared" si="128"/>
        <v>0</v>
      </c>
      <c r="J370" s="30"/>
      <c r="K370" s="30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idden="1" outlineLevel="1">
      <c r="A371" s="27" t="s">
        <v>178</v>
      </c>
      <c r="B371" s="6" t="s">
        <v>737</v>
      </c>
      <c r="C371" s="30">
        <f t="shared" si="125"/>
        <v>0</v>
      </c>
      <c r="D371" s="30">
        <f t="shared" si="126"/>
        <v>0</v>
      </c>
      <c r="E371" s="30">
        <f t="shared" si="127"/>
        <v>0</v>
      </c>
      <c r="F371" s="30"/>
      <c r="G371" s="30"/>
      <c r="H371" s="30"/>
      <c r="I371" s="30">
        <f t="shared" si="128"/>
        <v>0</v>
      </c>
      <c r="J371" s="30"/>
      <c r="K371" s="30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idden="1" outlineLevel="1">
      <c r="A372" s="27" t="s">
        <v>180</v>
      </c>
      <c r="B372" s="6" t="s">
        <v>738</v>
      </c>
      <c r="C372" s="30">
        <f t="shared" si="125"/>
        <v>0</v>
      </c>
      <c r="D372" s="30">
        <f t="shared" si="126"/>
        <v>0</v>
      </c>
      <c r="E372" s="30">
        <f t="shared" si="127"/>
        <v>0</v>
      </c>
      <c r="F372" s="30"/>
      <c r="G372" s="30"/>
      <c r="H372" s="30"/>
      <c r="I372" s="30">
        <f t="shared" si="128"/>
        <v>0</v>
      </c>
      <c r="J372" s="30"/>
      <c r="K372" s="30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idden="1" outlineLevel="1">
      <c r="A373" s="27" t="s">
        <v>182</v>
      </c>
      <c r="B373" s="6" t="s">
        <v>739</v>
      </c>
      <c r="C373" s="30">
        <f t="shared" si="125"/>
        <v>0</v>
      </c>
      <c r="D373" s="30">
        <f t="shared" si="126"/>
        <v>0</v>
      </c>
      <c r="E373" s="30">
        <f t="shared" si="127"/>
        <v>0</v>
      </c>
      <c r="F373" s="30"/>
      <c r="G373" s="30"/>
      <c r="H373" s="30"/>
      <c r="I373" s="30">
        <f t="shared" si="128"/>
        <v>0</v>
      </c>
      <c r="J373" s="30"/>
      <c r="K373" s="30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25.5" hidden="1" outlineLevel="1">
      <c r="A374" s="27" t="s">
        <v>184</v>
      </c>
      <c r="B374" s="6" t="s">
        <v>740</v>
      </c>
      <c r="C374" s="30">
        <f t="shared" ref="C374:I374" si="129">SUM(C375:C384)</f>
        <v>0</v>
      </c>
      <c r="D374" s="30">
        <f>SUM(D375:D384)</f>
        <v>0</v>
      </c>
      <c r="E374" s="30">
        <f>SUM(E375:E384)</f>
        <v>0</v>
      </c>
      <c r="F374" s="30">
        <f t="shared" si="129"/>
        <v>0</v>
      </c>
      <c r="G374" s="30">
        <f t="shared" si="129"/>
        <v>0</v>
      </c>
      <c r="H374" s="30">
        <f t="shared" si="129"/>
        <v>0</v>
      </c>
      <c r="I374" s="30">
        <f t="shared" si="129"/>
        <v>0</v>
      </c>
      <c r="J374" s="30"/>
      <c r="K374" s="30">
        <f>SUM(K375:K384)</f>
        <v>0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idden="1" outlineLevel="1">
      <c r="A375" s="27" t="s">
        <v>186</v>
      </c>
      <c r="B375" s="6" t="s">
        <v>741</v>
      </c>
      <c r="C375" s="30">
        <f t="shared" ref="C375:C384" si="130">SUM(F375:I375)</f>
        <v>0</v>
      </c>
      <c r="D375" s="30">
        <f t="shared" ref="D375:D384" si="131">SUM(G375:L375)</f>
        <v>0</v>
      </c>
      <c r="E375" s="30">
        <f t="shared" ref="E375:E384" si="132">SUM(H375:M375)</f>
        <v>0</v>
      </c>
      <c r="F375" s="30"/>
      <c r="G375" s="30"/>
      <c r="H375" s="30"/>
      <c r="I375" s="30">
        <f t="shared" ref="I375:I384" si="133">SUM(J375:K375)</f>
        <v>0</v>
      </c>
      <c r="J375" s="30"/>
      <c r="K375" s="30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idden="1" outlineLevel="1">
      <c r="A376" s="27" t="s">
        <v>188</v>
      </c>
      <c r="B376" s="6" t="s">
        <v>742</v>
      </c>
      <c r="C376" s="30">
        <f t="shared" si="130"/>
        <v>0</v>
      </c>
      <c r="D376" s="30">
        <f t="shared" si="131"/>
        <v>0</v>
      </c>
      <c r="E376" s="30">
        <f t="shared" si="132"/>
        <v>0</v>
      </c>
      <c r="F376" s="30"/>
      <c r="G376" s="30"/>
      <c r="H376" s="30"/>
      <c r="I376" s="30">
        <f t="shared" si="133"/>
        <v>0</v>
      </c>
      <c r="J376" s="30"/>
      <c r="K376" s="30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25.5" hidden="1" outlineLevel="1">
      <c r="A377" s="27" t="s">
        <v>190</v>
      </c>
      <c r="B377" s="6" t="s">
        <v>743</v>
      </c>
      <c r="C377" s="30">
        <f t="shared" si="130"/>
        <v>0</v>
      </c>
      <c r="D377" s="30">
        <f t="shared" si="131"/>
        <v>0</v>
      </c>
      <c r="E377" s="30">
        <f t="shared" si="132"/>
        <v>0</v>
      </c>
      <c r="F377" s="30"/>
      <c r="G377" s="30"/>
      <c r="H377" s="30"/>
      <c r="I377" s="30">
        <f t="shared" si="133"/>
        <v>0</v>
      </c>
      <c r="J377" s="30"/>
      <c r="K377" s="30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idden="1" outlineLevel="1">
      <c r="A378" s="27" t="s">
        <v>192</v>
      </c>
      <c r="B378" s="6" t="s">
        <v>744</v>
      </c>
      <c r="C378" s="30">
        <f t="shared" si="130"/>
        <v>0</v>
      </c>
      <c r="D378" s="30">
        <f t="shared" si="131"/>
        <v>0</v>
      </c>
      <c r="E378" s="30">
        <f t="shared" si="132"/>
        <v>0</v>
      </c>
      <c r="F378" s="30"/>
      <c r="G378" s="30"/>
      <c r="H378" s="30"/>
      <c r="I378" s="30">
        <f t="shared" si="133"/>
        <v>0</v>
      </c>
      <c r="J378" s="30"/>
      <c r="K378" s="30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idden="1" outlineLevel="1">
      <c r="A379" s="27" t="s">
        <v>194</v>
      </c>
      <c r="B379" s="6" t="s">
        <v>745</v>
      </c>
      <c r="C379" s="30">
        <f t="shared" si="130"/>
        <v>0</v>
      </c>
      <c r="D379" s="30">
        <f t="shared" si="131"/>
        <v>0</v>
      </c>
      <c r="E379" s="30">
        <f t="shared" si="132"/>
        <v>0</v>
      </c>
      <c r="F379" s="30"/>
      <c r="G379" s="30"/>
      <c r="H379" s="30"/>
      <c r="I379" s="30">
        <f t="shared" si="133"/>
        <v>0</v>
      </c>
      <c r="J379" s="30"/>
      <c r="K379" s="30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idden="1" outlineLevel="1">
      <c r="A380" s="27" t="s">
        <v>196</v>
      </c>
      <c r="B380" s="6" t="s">
        <v>746</v>
      </c>
      <c r="C380" s="30">
        <f t="shared" si="130"/>
        <v>0</v>
      </c>
      <c r="D380" s="30">
        <f t="shared" si="131"/>
        <v>0</v>
      </c>
      <c r="E380" s="30">
        <f t="shared" si="132"/>
        <v>0</v>
      </c>
      <c r="F380" s="30"/>
      <c r="G380" s="30"/>
      <c r="H380" s="30"/>
      <c r="I380" s="30">
        <f t="shared" si="133"/>
        <v>0</v>
      </c>
      <c r="J380" s="30"/>
      <c r="K380" s="30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idden="1" outlineLevel="1">
      <c r="A381" s="27" t="s">
        <v>198</v>
      </c>
      <c r="B381" s="6" t="s">
        <v>747</v>
      </c>
      <c r="C381" s="30">
        <f t="shared" si="130"/>
        <v>0</v>
      </c>
      <c r="D381" s="30">
        <f t="shared" si="131"/>
        <v>0</v>
      </c>
      <c r="E381" s="30">
        <f t="shared" si="132"/>
        <v>0</v>
      </c>
      <c r="F381" s="30"/>
      <c r="G381" s="30"/>
      <c r="H381" s="30"/>
      <c r="I381" s="30">
        <f t="shared" si="133"/>
        <v>0</v>
      </c>
      <c r="J381" s="30"/>
      <c r="K381" s="3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idden="1" outlineLevel="1">
      <c r="A382" s="27" t="s">
        <v>200</v>
      </c>
      <c r="B382" s="6" t="s">
        <v>748</v>
      </c>
      <c r="C382" s="30">
        <f t="shared" si="130"/>
        <v>0</v>
      </c>
      <c r="D382" s="30">
        <f t="shared" si="131"/>
        <v>0</v>
      </c>
      <c r="E382" s="30">
        <f t="shared" si="132"/>
        <v>0</v>
      </c>
      <c r="F382" s="30"/>
      <c r="G382" s="30"/>
      <c r="H382" s="30"/>
      <c r="I382" s="30">
        <f t="shared" si="133"/>
        <v>0</v>
      </c>
      <c r="J382" s="30"/>
      <c r="K382" s="30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idden="1" outlineLevel="1">
      <c r="A383" s="27" t="s">
        <v>202</v>
      </c>
      <c r="B383" s="6" t="s">
        <v>749</v>
      </c>
      <c r="C383" s="30">
        <f t="shared" si="130"/>
        <v>0</v>
      </c>
      <c r="D383" s="30">
        <f t="shared" si="131"/>
        <v>0</v>
      </c>
      <c r="E383" s="30">
        <f t="shared" si="132"/>
        <v>0</v>
      </c>
      <c r="F383" s="30"/>
      <c r="G383" s="30"/>
      <c r="H383" s="30"/>
      <c r="I383" s="30">
        <f t="shared" si="133"/>
        <v>0</v>
      </c>
      <c r="J383" s="30"/>
      <c r="K383" s="30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idden="1" outlineLevel="1">
      <c r="A384" s="27" t="s">
        <v>204</v>
      </c>
      <c r="B384" s="6" t="s">
        <v>750</v>
      </c>
      <c r="C384" s="30">
        <f t="shared" si="130"/>
        <v>0</v>
      </c>
      <c r="D384" s="30">
        <f t="shared" si="131"/>
        <v>0</v>
      </c>
      <c r="E384" s="30">
        <f t="shared" si="132"/>
        <v>0</v>
      </c>
      <c r="F384" s="30"/>
      <c r="G384" s="30"/>
      <c r="H384" s="30"/>
      <c r="I384" s="30">
        <f t="shared" si="133"/>
        <v>0</v>
      </c>
      <c r="J384" s="30"/>
      <c r="K384" s="30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25.5" hidden="1" outlineLevel="1">
      <c r="A385" s="27" t="s">
        <v>206</v>
      </c>
      <c r="B385" s="6" t="s">
        <v>751</v>
      </c>
      <c r="C385" s="30">
        <f t="shared" ref="C385:K385" si="134">SUM(C386:C395)</f>
        <v>0</v>
      </c>
      <c r="D385" s="30">
        <f>SUM(D386:D395)</f>
        <v>0</v>
      </c>
      <c r="E385" s="30">
        <f>SUM(E386:E395)</f>
        <v>0</v>
      </c>
      <c r="F385" s="30">
        <f t="shared" si="134"/>
        <v>0</v>
      </c>
      <c r="G385" s="30">
        <f t="shared" si="134"/>
        <v>0</v>
      </c>
      <c r="H385" s="30">
        <f t="shared" si="134"/>
        <v>0</v>
      </c>
      <c r="I385" s="30">
        <f t="shared" si="134"/>
        <v>0</v>
      </c>
      <c r="J385" s="30">
        <f t="shared" si="134"/>
        <v>0</v>
      </c>
      <c r="K385" s="30">
        <f t="shared" si="134"/>
        <v>0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idden="1" outlineLevel="1">
      <c r="A386" s="27" t="s">
        <v>208</v>
      </c>
      <c r="B386" s="6" t="s">
        <v>752</v>
      </c>
      <c r="C386" s="30">
        <f t="shared" ref="C386:C395" si="135">SUM(F386:I386)</f>
        <v>0</v>
      </c>
      <c r="D386" s="30">
        <f t="shared" ref="D386:D395" si="136">SUM(G386:L386)</f>
        <v>0</v>
      </c>
      <c r="E386" s="30">
        <f t="shared" ref="E386:E395" si="137">SUM(H386:M386)</f>
        <v>0</v>
      </c>
      <c r="F386" s="30"/>
      <c r="G386" s="30"/>
      <c r="H386" s="30"/>
      <c r="I386" s="30">
        <f t="shared" ref="I386:I395" si="138">SUM(J386:K386)</f>
        <v>0</v>
      </c>
      <c r="J386" s="30"/>
      <c r="K386" s="30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idden="1" outlineLevel="1">
      <c r="A387" s="27" t="s">
        <v>210</v>
      </c>
      <c r="B387" s="6" t="s">
        <v>753</v>
      </c>
      <c r="C387" s="30">
        <f t="shared" si="135"/>
        <v>0</v>
      </c>
      <c r="D387" s="30">
        <f t="shared" si="136"/>
        <v>0</v>
      </c>
      <c r="E387" s="30">
        <f t="shared" si="137"/>
        <v>0</v>
      </c>
      <c r="F387" s="30"/>
      <c r="G387" s="30"/>
      <c r="H387" s="30"/>
      <c r="I387" s="30">
        <f t="shared" si="138"/>
        <v>0</v>
      </c>
      <c r="J387" s="30"/>
      <c r="K387" s="30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25.5" hidden="1" outlineLevel="1">
      <c r="A388" s="27" t="s">
        <v>212</v>
      </c>
      <c r="B388" s="6" t="s">
        <v>754</v>
      </c>
      <c r="C388" s="30">
        <f t="shared" si="135"/>
        <v>0</v>
      </c>
      <c r="D388" s="30">
        <f t="shared" si="136"/>
        <v>0</v>
      </c>
      <c r="E388" s="30">
        <f t="shared" si="137"/>
        <v>0</v>
      </c>
      <c r="F388" s="30"/>
      <c r="G388" s="30"/>
      <c r="H388" s="30"/>
      <c r="I388" s="30">
        <f t="shared" si="138"/>
        <v>0</v>
      </c>
      <c r="J388" s="30"/>
      <c r="K388" s="30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idden="1" outlineLevel="1">
      <c r="A389" s="27" t="s">
        <v>214</v>
      </c>
      <c r="B389" s="6" t="s">
        <v>755</v>
      </c>
      <c r="C389" s="30">
        <f t="shared" si="135"/>
        <v>0</v>
      </c>
      <c r="D389" s="30">
        <f t="shared" si="136"/>
        <v>0</v>
      </c>
      <c r="E389" s="30">
        <f t="shared" si="137"/>
        <v>0</v>
      </c>
      <c r="F389" s="30"/>
      <c r="G389" s="30"/>
      <c r="H389" s="30"/>
      <c r="I389" s="30">
        <f t="shared" si="138"/>
        <v>0</v>
      </c>
      <c r="J389" s="30"/>
      <c r="K389" s="30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idden="1" outlineLevel="1">
      <c r="A390" s="27" t="s">
        <v>216</v>
      </c>
      <c r="B390" s="6" t="s">
        <v>756</v>
      </c>
      <c r="C390" s="30">
        <f t="shared" si="135"/>
        <v>0</v>
      </c>
      <c r="D390" s="30">
        <f t="shared" si="136"/>
        <v>0</v>
      </c>
      <c r="E390" s="30">
        <f t="shared" si="137"/>
        <v>0</v>
      </c>
      <c r="F390" s="30"/>
      <c r="G390" s="30"/>
      <c r="H390" s="30"/>
      <c r="I390" s="30">
        <f t="shared" si="138"/>
        <v>0</v>
      </c>
      <c r="J390" s="30"/>
      <c r="K390" s="30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idden="1" outlineLevel="1">
      <c r="A391" s="27" t="s">
        <v>218</v>
      </c>
      <c r="B391" s="6" t="s">
        <v>757</v>
      </c>
      <c r="C391" s="30">
        <f t="shared" si="135"/>
        <v>0</v>
      </c>
      <c r="D391" s="30">
        <f t="shared" si="136"/>
        <v>0</v>
      </c>
      <c r="E391" s="30">
        <f t="shared" si="137"/>
        <v>0</v>
      </c>
      <c r="F391" s="30"/>
      <c r="G391" s="30"/>
      <c r="H391" s="30"/>
      <c r="I391" s="30">
        <f t="shared" si="138"/>
        <v>0</v>
      </c>
      <c r="J391" s="30"/>
      <c r="K391" s="3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idden="1" outlineLevel="1">
      <c r="A392" s="27" t="s">
        <v>220</v>
      </c>
      <c r="B392" s="6" t="s">
        <v>758</v>
      </c>
      <c r="C392" s="30">
        <f t="shared" si="135"/>
        <v>0</v>
      </c>
      <c r="D392" s="30">
        <f t="shared" si="136"/>
        <v>0</v>
      </c>
      <c r="E392" s="30">
        <f t="shared" si="137"/>
        <v>0</v>
      </c>
      <c r="F392" s="30"/>
      <c r="G392" s="30"/>
      <c r="H392" s="30"/>
      <c r="I392" s="30">
        <f t="shared" si="138"/>
        <v>0</v>
      </c>
      <c r="J392" s="30"/>
      <c r="K392" s="30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idden="1" outlineLevel="1">
      <c r="A393" s="27" t="s">
        <v>222</v>
      </c>
      <c r="B393" s="6" t="s">
        <v>759</v>
      </c>
      <c r="C393" s="30">
        <f t="shared" si="135"/>
        <v>0</v>
      </c>
      <c r="D393" s="30">
        <f t="shared" si="136"/>
        <v>0</v>
      </c>
      <c r="E393" s="30">
        <f t="shared" si="137"/>
        <v>0</v>
      </c>
      <c r="F393" s="30"/>
      <c r="G393" s="30"/>
      <c r="H393" s="30"/>
      <c r="I393" s="30">
        <f t="shared" si="138"/>
        <v>0</v>
      </c>
      <c r="J393" s="30"/>
      <c r="K393" s="30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idden="1" outlineLevel="1">
      <c r="A394" s="27" t="s">
        <v>224</v>
      </c>
      <c r="B394" s="6" t="s">
        <v>760</v>
      </c>
      <c r="C394" s="30">
        <f t="shared" si="135"/>
        <v>0</v>
      </c>
      <c r="D394" s="30">
        <f t="shared" si="136"/>
        <v>0</v>
      </c>
      <c r="E394" s="30">
        <f t="shared" si="137"/>
        <v>0</v>
      </c>
      <c r="F394" s="30"/>
      <c r="G394" s="30"/>
      <c r="H394" s="30"/>
      <c r="I394" s="30">
        <f t="shared" si="138"/>
        <v>0</v>
      </c>
      <c r="J394" s="30"/>
      <c r="K394" s="30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idden="1" outlineLevel="1">
      <c r="A395" s="27" t="s">
        <v>226</v>
      </c>
      <c r="B395" s="6" t="s">
        <v>761</v>
      </c>
      <c r="C395" s="30">
        <f t="shared" si="135"/>
        <v>0</v>
      </c>
      <c r="D395" s="30">
        <f t="shared" si="136"/>
        <v>0</v>
      </c>
      <c r="E395" s="30">
        <f t="shared" si="137"/>
        <v>0</v>
      </c>
      <c r="F395" s="30"/>
      <c r="G395" s="30"/>
      <c r="H395" s="30"/>
      <c r="I395" s="30">
        <f t="shared" si="138"/>
        <v>0</v>
      </c>
      <c r="J395" s="30"/>
      <c r="K395" s="30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s="22" customFormat="1" ht="22.5" hidden="1" customHeight="1">
      <c r="A396" s="20" t="s">
        <v>228</v>
      </c>
      <c r="B396" s="21" t="s">
        <v>762</v>
      </c>
      <c r="C396" s="36">
        <f t="shared" ref="C396:I396" si="139">+C361+C362+C363+C374+C385</f>
        <v>0</v>
      </c>
      <c r="D396" s="36">
        <f>+D361+D362+D363+D374+D385</f>
        <v>0</v>
      </c>
      <c r="E396" s="36">
        <f>+E361+E362+E363+E374+E385</f>
        <v>0</v>
      </c>
      <c r="F396" s="36">
        <f t="shared" si="139"/>
        <v>0</v>
      </c>
      <c r="G396" s="36">
        <f t="shared" si="139"/>
        <v>0</v>
      </c>
      <c r="H396" s="36">
        <f t="shared" si="139"/>
        <v>0</v>
      </c>
      <c r="I396" s="36">
        <f t="shared" si="139"/>
        <v>0</v>
      </c>
      <c r="J396" s="36"/>
      <c r="K396" s="36">
        <f>+K361+K362+K363+K374+K385</f>
        <v>0</v>
      </c>
    </row>
    <row r="397" spans="1:32" hidden="1" outlineLevel="1">
      <c r="A397" s="27" t="s">
        <v>230</v>
      </c>
      <c r="B397" s="6" t="s">
        <v>763</v>
      </c>
      <c r="C397" s="30">
        <f t="shared" ref="C397:C409" si="140">SUM(F397:I397)</f>
        <v>0</v>
      </c>
      <c r="D397" s="30">
        <f t="shared" ref="D397:D409" si="141">SUM(G397:L397)</f>
        <v>0</v>
      </c>
      <c r="E397" s="30">
        <f t="shared" ref="E397:E409" si="142">SUM(H397:M397)</f>
        <v>0</v>
      </c>
      <c r="F397" s="30"/>
      <c r="G397" s="30"/>
      <c r="H397" s="30"/>
      <c r="I397" s="30">
        <f t="shared" ref="I397:I409" si="143">SUM(J397:K397)</f>
        <v>0</v>
      </c>
      <c r="J397" s="30"/>
      <c r="K397" s="30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idden="1" outlineLevel="1">
      <c r="A398" s="27" t="s">
        <v>232</v>
      </c>
      <c r="B398" s="6" t="s">
        <v>764</v>
      </c>
      <c r="C398" s="30">
        <f t="shared" si="140"/>
        <v>0</v>
      </c>
      <c r="D398" s="30">
        <f t="shared" si="141"/>
        <v>0</v>
      </c>
      <c r="E398" s="30">
        <f t="shared" si="142"/>
        <v>0</v>
      </c>
      <c r="F398" s="30"/>
      <c r="G398" s="30"/>
      <c r="H398" s="30"/>
      <c r="I398" s="30">
        <f t="shared" si="143"/>
        <v>0</v>
      </c>
      <c r="J398" s="30"/>
      <c r="K398" s="30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25.5" hidden="1" outlineLevel="1">
      <c r="A399" s="27" t="s">
        <v>234</v>
      </c>
      <c r="B399" s="6" t="s">
        <v>765</v>
      </c>
      <c r="C399" s="30">
        <f t="shared" si="140"/>
        <v>0</v>
      </c>
      <c r="D399" s="30">
        <f t="shared" si="141"/>
        <v>0</v>
      </c>
      <c r="E399" s="30">
        <f t="shared" si="142"/>
        <v>0</v>
      </c>
      <c r="F399" s="30"/>
      <c r="G399" s="30"/>
      <c r="H399" s="30"/>
      <c r="I399" s="30">
        <f t="shared" si="143"/>
        <v>0</v>
      </c>
      <c r="J399" s="30"/>
      <c r="K399" s="30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idden="1" outlineLevel="1">
      <c r="A400" s="27" t="s">
        <v>236</v>
      </c>
      <c r="B400" s="6" t="s">
        <v>766</v>
      </c>
      <c r="C400" s="30">
        <f t="shared" si="140"/>
        <v>0</v>
      </c>
      <c r="D400" s="30">
        <f t="shared" si="141"/>
        <v>0</v>
      </c>
      <c r="E400" s="30">
        <f t="shared" si="142"/>
        <v>0</v>
      </c>
      <c r="F400" s="30"/>
      <c r="G400" s="30"/>
      <c r="H400" s="30"/>
      <c r="I400" s="30">
        <f t="shared" si="143"/>
        <v>0</v>
      </c>
      <c r="J400" s="30"/>
      <c r="K400" s="30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idden="1" outlineLevel="1">
      <c r="A401" s="27" t="s">
        <v>238</v>
      </c>
      <c r="B401" s="6" t="s">
        <v>767</v>
      </c>
      <c r="C401" s="30">
        <f t="shared" si="140"/>
        <v>0</v>
      </c>
      <c r="D401" s="30">
        <f t="shared" si="141"/>
        <v>0</v>
      </c>
      <c r="E401" s="30">
        <f t="shared" si="142"/>
        <v>0</v>
      </c>
      <c r="F401" s="30"/>
      <c r="G401" s="30"/>
      <c r="H401" s="30"/>
      <c r="I401" s="30">
        <f t="shared" si="143"/>
        <v>0</v>
      </c>
      <c r="J401" s="30"/>
      <c r="K401" s="30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idden="1" outlineLevel="1">
      <c r="A402" s="27" t="s">
        <v>240</v>
      </c>
      <c r="B402" s="6" t="s">
        <v>768</v>
      </c>
      <c r="C402" s="30">
        <f t="shared" si="140"/>
        <v>0</v>
      </c>
      <c r="D402" s="30">
        <f t="shared" si="141"/>
        <v>0</v>
      </c>
      <c r="E402" s="30">
        <f t="shared" si="142"/>
        <v>0</v>
      </c>
      <c r="F402" s="30"/>
      <c r="G402" s="30"/>
      <c r="H402" s="30"/>
      <c r="I402" s="30">
        <f t="shared" si="143"/>
        <v>0</v>
      </c>
      <c r="J402" s="30"/>
      <c r="K402" s="30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idden="1" outlineLevel="1">
      <c r="A403" s="27" t="s">
        <v>242</v>
      </c>
      <c r="B403" s="6" t="s">
        <v>769</v>
      </c>
      <c r="C403" s="30">
        <f t="shared" si="140"/>
        <v>0</v>
      </c>
      <c r="D403" s="30">
        <f t="shared" si="141"/>
        <v>0</v>
      </c>
      <c r="E403" s="30">
        <f t="shared" si="142"/>
        <v>0</v>
      </c>
      <c r="F403" s="30"/>
      <c r="G403" s="30"/>
      <c r="H403" s="30"/>
      <c r="I403" s="30">
        <f t="shared" si="143"/>
        <v>0</v>
      </c>
      <c r="J403" s="30"/>
      <c r="K403" s="30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idden="1" outlineLevel="1">
      <c r="A404" s="27" t="s">
        <v>244</v>
      </c>
      <c r="B404" s="6" t="s">
        <v>770</v>
      </c>
      <c r="C404" s="30">
        <f t="shared" si="140"/>
        <v>0</v>
      </c>
      <c r="D404" s="30">
        <f t="shared" si="141"/>
        <v>0</v>
      </c>
      <c r="E404" s="30">
        <f t="shared" si="142"/>
        <v>0</v>
      </c>
      <c r="F404" s="30"/>
      <c r="G404" s="30"/>
      <c r="H404" s="30"/>
      <c r="I404" s="30">
        <f t="shared" si="143"/>
        <v>0</v>
      </c>
      <c r="J404" s="30"/>
      <c r="K404" s="30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idden="1" outlineLevel="1">
      <c r="A405" s="27" t="s">
        <v>246</v>
      </c>
      <c r="B405" s="6" t="s">
        <v>771</v>
      </c>
      <c r="C405" s="30">
        <f t="shared" si="140"/>
        <v>0</v>
      </c>
      <c r="D405" s="30">
        <f t="shared" si="141"/>
        <v>0</v>
      </c>
      <c r="E405" s="30">
        <f t="shared" si="142"/>
        <v>0</v>
      </c>
      <c r="F405" s="30"/>
      <c r="G405" s="30"/>
      <c r="H405" s="30"/>
      <c r="I405" s="30">
        <f t="shared" si="143"/>
        <v>0</v>
      </c>
      <c r="J405" s="30"/>
      <c r="K405" s="30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idden="1" outlineLevel="1">
      <c r="A406" s="27" t="s">
        <v>248</v>
      </c>
      <c r="B406" s="6" t="s">
        <v>772</v>
      </c>
      <c r="C406" s="30">
        <f t="shared" si="140"/>
        <v>0</v>
      </c>
      <c r="D406" s="30">
        <f t="shared" si="141"/>
        <v>0</v>
      </c>
      <c r="E406" s="30">
        <f t="shared" si="142"/>
        <v>0</v>
      </c>
      <c r="F406" s="30"/>
      <c r="G406" s="30"/>
      <c r="H406" s="30"/>
      <c r="I406" s="30">
        <f t="shared" si="143"/>
        <v>0</v>
      </c>
      <c r="J406" s="30"/>
      <c r="K406" s="30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idden="1" outlineLevel="1">
      <c r="A407" s="27" t="s">
        <v>250</v>
      </c>
      <c r="B407" s="6" t="s">
        <v>773</v>
      </c>
      <c r="C407" s="30">
        <f t="shared" si="140"/>
        <v>0</v>
      </c>
      <c r="D407" s="30">
        <f t="shared" si="141"/>
        <v>0</v>
      </c>
      <c r="E407" s="30">
        <f t="shared" si="142"/>
        <v>0</v>
      </c>
      <c r="F407" s="30"/>
      <c r="G407" s="30"/>
      <c r="H407" s="30"/>
      <c r="I407" s="30">
        <f t="shared" si="143"/>
        <v>0</v>
      </c>
      <c r="J407" s="30"/>
      <c r="K407" s="30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idden="1" outlineLevel="1">
      <c r="A408" s="27" t="s">
        <v>252</v>
      </c>
      <c r="B408" s="6" t="s">
        <v>774</v>
      </c>
      <c r="C408" s="30">
        <f t="shared" si="140"/>
        <v>0</v>
      </c>
      <c r="D408" s="30">
        <f t="shared" si="141"/>
        <v>0</v>
      </c>
      <c r="E408" s="30">
        <f t="shared" si="142"/>
        <v>0</v>
      </c>
      <c r="F408" s="30"/>
      <c r="G408" s="30"/>
      <c r="H408" s="30"/>
      <c r="I408" s="30">
        <f t="shared" si="143"/>
        <v>0</v>
      </c>
      <c r="J408" s="30"/>
      <c r="K408" s="30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idden="1" outlineLevel="1">
      <c r="A409" s="27" t="s">
        <v>254</v>
      </c>
      <c r="B409" s="6" t="s">
        <v>775</v>
      </c>
      <c r="C409" s="30">
        <f t="shared" si="140"/>
        <v>0</v>
      </c>
      <c r="D409" s="30">
        <f t="shared" si="141"/>
        <v>0</v>
      </c>
      <c r="E409" s="30">
        <f t="shared" si="142"/>
        <v>0</v>
      </c>
      <c r="F409" s="30"/>
      <c r="G409" s="30"/>
      <c r="H409" s="30"/>
      <c r="I409" s="30">
        <f t="shared" si="143"/>
        <v>0</v>
      </c>
      <c r="J409" s="30"/>
      <c r="K409" s="30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5.75" hidden="1" customHeight="1" outlineLevel="1">
      <c r="A410" s="7" t="s">
        <v>256</v>
      </c>
      <c r="B410" s="9" t="s">
        <v>776</v>
      </c>
      <c r="C410" s="31">
        <f t="shared" ref="C410:I410" si="144">+C397+C401</f>
        <v>0</v>
      </c>
      <c r="D410" s="31">
        <f>+D397+D401</f>
        <v>0</v>
      </c>
      <c r="E410" s="31">
        <f>+E397+E401</f>
        <v>0</v>
      </c>
      <c r="F410" s="31">
        <f t="shared" si="144"/>
        <v>0</v>
      </c>
      <c r="G410" s="31">
        <f t="shared" si="144"/>
        <v>0</v>
      </c>
      <c r="H410" s="31">
        <f t="shared" si="144"/>
        <v>0</v>
      </c>
      <c r="I410" s="31">
        <f t="shared" si="144"/>
        <v>0</v>
      </c>
      <c r="J410" s="31"/>
      <c r="K410" s="31">
        <f>+K397+K401</f>
        <v>0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s="4" customFormat="1" ht="18" hidden="1" customHeight="1" outlineLevel="1">
      <c r="A411" s="7" t="s">
        <v>258</v>
      </c>
      <c r="B411" s="9" t="s">
        <v>777</v>
      </c>
      <c r="C411" s="31">
        <f t="shared" ref="C411:I411" si="145">SUM(C412:C420)</f>
        <v>0</v>
      </c>
      <c r="D411" s="31">
        <f>SUM(D412:D420)</f>
        <v>0</v>
      </c>
      <c r="E411" s="31">
        <f>SUM(E412:E420)</f>
        <v>0</v>
      </c>
      <c r="F411" s="31">
        <f t="shared" si="145"/>
        <v>0</v>
      </c>
      <c r="G411" s="31">
        <f t="shared" si="145"/>
        <v>0</v>
      </c>
      <c r="H411" s="31">
        <f t="shared" si="145"/>
        <v>0</v>
      </c>
      <c r="I411" s="31">
        <f t="shared" si="145"/>
        <v>0</v>
      </c>
      <c r="J411" s="31"/>
      <c r="K411" s="31">
        <f>SUM(K412:K420)</f>
        <v>0</v>
      </c>
    </row>
    <row r="412" spans="1:32" hidden="1" outlineLevel="1">
      <c r="A412" s="27" t="s">
        <v>260</v>
      </c>
      <c r="B412" s="6" t="s">
        <v>778</v>
      </c>
      <c r="C412" s="30">
        <f t="shared" ref="C412:C420" si="146">SUM(F412:I412)</f>
        <v>0</v>
      </c>
      <c r="D412" s="30">
        <f t="shared" ref="D412:D420" si="147">SUM(G412:L412)</f>
        <v>0</v>
      </c>
      <c r="E412" s="30">
        <f t="shared" ref="E412:E420" si="148">SUM(H412:M412)</f>
        <v>0</v>
      </c>
      <c r="F412" s="30"/>
      <c r="G412" s="30"/>
      <c r="H412" s="30"/>
      <c r="I412" s="30">
        <f t="shared" ref="I412:I420" si="149">SUM(J412:K412)</f>
        <v>0</v>
      </c>
      <c r="J412" s="30"/>
      <c r="K412" s="30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25.5" hidden="1" outlineLevel="1">
      <c r="A413" s="27" t="s">
        <v>262</v>
      </c>
      <c r="B413" s="6" t="s">
        <v>779</v>
      </c>
      <c r="C413" s="30">
        <f t="shared" si="146"/>
        <v>0</v>
      </c>
      <c r="D413" s="30">
        <f t="shared" si="147"/>
        <v>0</v>
      </c>
      <c r="E413" s="30">
        <f t="shared" si="148"/>
        <v>0</v>
      </c>
      <c r="F413" s="30"/>
      <c r="G413" s="30"/>
      <c r="H413" s="30"/>
      <c r="I413" s="30">
        <f t="shared" si="149"/>
        <v>0</v>
      </c>
      <c r="J413" s="30"/>
      <c r="K413" s="30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idden="1" outlineLevel="1">
      <c r="A414" s="27" t="s">
        <v>264</v>
      </c>
      <c r="B414" s="6" t="s">
        <v>780</v>
      </c>
      <c r="C414" s="30">
        <f t="shared" si="146"/>
        <v>0</v>
      </c>
      <c r="D414" s="30">
        <f t="shared" si="147"/>
        <v>0</v>
      </c>
      <c r="E414" s="30">
        <f t="shared" si="148"/>
        <v>0</v>
      </c>
      <c r="F414" s="30"/>
      <c r="G414" s="30"/>
      <c r="H414" s="30"/>
      <c r="I414" s="30">
        <f t="shared" si="149"/>
        <v>0</v>
      </c>
      <c r="J414" s="30"/>
      <c r="K414" s="30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idden="1" outlineLevel="1">
      <c r="A415" s="27" t="s">
        <v>266</v>
      </c>
      <c r="B415" s="6" t="s">
        <v>781</v>
      </c>
      <c r="C415" s="30">
        <f t="shared" si="146"/>
        <v>0</v>
      </c>
      <c r="D415" s="30">
        <f t="shared" si="147"/>
        <v>0</v>
      </c>
      <c r="E415" s="30">
        <f t="shared" si="148"/>
        <v>0</v>
      </c>
      <c r="F415" s="30"/>
      <c r="G415" s="30"/>
      <c r="H415" s="30"/>
      <c r="I415" s="30">
        <f t="shared" si="149"/>
        <v>0</v>
      </c>
      <c r="J415" s="30"/>
      <c r="K415" s="30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idden="1" outlineLevel="1">
      <c r="A416" s="27" t="s">
        <v>268</v>
      </c>
      <c r="B416" s="6" t="s">
        <v>782</v>
      </c>
      <c r="C416" s="30">
        <f t="shared" si="146"/>
        <v>0</v>
      </c>
      <c r="D416" s="30">
        <f t="shared" si="147"/>
        <v>0</v>
      </c>
      <c r="E416" s="30">
        <f t="shared" si="148"/>
        <v>0</v>
      </c>
      <c r="F416" s="30"/>
      <c r="G416" s="30"/>
      <c r="H416" s="30"/>
      <c r="I416" s="30">
        <f t="shared" si="149"/>
        <v>0</v>
      </c>
      <c r="J416" s="30"/>
      <c r="K416" s="30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idden="1" outlineLevel="1">
      <c r="A417" s="27" t="s">
        <v>270</v>
      </c>
      <c r="B417" s="6" t="s">
        <v>783</v>
      </c>
      <c r="C417" s="30">
        <f t="shared" si="146"/>
        <v>0</v>
      </c>
      <c r="D417" s="30">
        <f t="shared" si="147"/>
        <v>0</v>
      </c>
      <c r="E417" s="30">
        <f t="shared" si="148"/>
        <v>0</v>
      </c>
      <c r="F417" s="30"/>
      <c r="G417" s="30"/>
      <c r="H417" s="30"/>
      <c r="I417" s="30">
        <f t="shared" si="149"/>
        <v>0</v>
      </c>
      <c r="J417" s="30"/>
      <c r="K417" s="30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idden="1" outlineLevel="1">
      <c r="A418" s="27" t="s">
        <v>272</v>
      </c>
      <c r="B418" s="6" t="s">
        <v>784</v>
      </c>
      <c r="C418" s="30">
        <f t="shared" si="146"/>
        <v>0</v>
      </c>
      <c r="D418" s="30">
        <f t="shared" si="147"/>
        <v>0</v>
      </c>
      <c r="E418" s="30">
        <f t="shared" si="148"/>
        <v>0</v>
      </c>
      <c r="F418" s="30"/>
      <c r="G418" s="30"/>
      <c r="H418" s="30"/>
      <c r="I418" s="30">
        <f t="shared" si="149"/>
        <v>0</v>
      </c>
      <c r="J418" s="30"/>
      <c r="K418" s="30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idden="1" outlineLevel="1">
      <c r="A419" s="27" t="s">
        <v>274</v>
      </c>
      <c r="B419" s="6" t="s">
        <v>785</v>
      </c>
      <c r="C419" s="30">
        <f t="shared" si="146"/>
        <v>0</v>
      </c>
      <c r="D419" s="30">
        <f t="shared" si="147"/>
        <v>0</v>
      </c>
      <c r="E419" s="30">
        <f t="shared" si="148"/>
        <v>0</v>
      </c>
      <c r="F419" s="30"/>
      <c r="G419" s="30"/>
      <c r="H419" s="30"/>
      <c r="I419" s="30">
        <f t="shared" si="149"/>
        <v>0</v>
      </c>
      <c r="J419" s="30"/>
      <c r="K419" s="30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idden="1" outlineLevel="1">
      <c r="A420" s="27" t="s">
        <v>276</v>
      </c>
      <c r="B420" s="6" t="s">
        <v>786</v>
      </c>
      <c r="C420" s="30">
        <f t="shared" si="146"/>
        <v>0</v>
      </c>
      <c r="D420" s="30">
        <f t="shared" si="147"/>
        <v>0</v>
      </c>
      <c r="E420" s="30">
        <f t="shared" si="148"/>
        <v>0</v>
      </c>
      <c r="F420" s="30"/>
      <c r="G420" s="30"/>
      <c r="H420" s="30"/>
      <c r="I420" s="30">
        <f t="shared" si="149"/>
        <v>0</v>
      </c>
      <c r="J420" s="30"/>
      <c r="K420" s="30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s="4" customFormat="1" ht="15.75" hidden="1" customHeight="1" outlineLevel="1">
      <c r="A421" s="7" t="s">
        <v>278</v>
      </c>
      <c r="B421" s="9" t="s">
        <v>787</v>
      </c>
      <c r="C421" s="31">
        <f t="shared" ref="C421:I421" si="150">SUM(C422:C425)</f>
        <v>0</v>
      </c>
      <c r="D421" s="31">
        <f>SUM(D422:D425)</f>
        <v>0</v>
      </c>
      <c r="E421" s="31">
        <f>SUM(E422:E425)</f>
        <v>0</v>
      </c>
      <c r="F421" s="31">
        <f t="shared" si="150"/>
        <v>0</v>
      </c>
      <c r="G421" s="31">
        <f t="shared" si="150"/>
        <v>0</v>
      </c>
      <c r="H421" s="31">
        <f t="shared" si="150"/>
        <v>0</v>
      </c>
      <c r="I421" s="31">
        <f t="shared" si="150"/>
        <v>0</v>
      </c>
      <c r="J421" s="31"/>
      <c r="K421" s="31">
        <f>SUM(K422:K425)</f>
        <v>0</v>
      </c>
    </row>
    <row r="422" spans="1:32" hidden="1" outlineLevel="1">
      <c r="A422" s="27" t="s">
        <v>280</v>
      </c>
      <c r="B422" s="6" t="s">
        <v>788</v>
      </c>
      <c r="C422" s="30">
        <f>SUM(F422:I422)</f>
        <v>0</v>
      </c>
      <c r="D422" s="30">
        <f t="shared" ref="D422:E425" si="151">SUM(G422:L422)</f>
        <v>0</v>
      </c>
      <c r="E422" s="30">
        <f t="shared" si="151"/>
        <v>0</v>
      </c>
      <c r="F422" s="30"/>
      <c r="G422" s="30"/>
      <c r="H422" s="30"/>
      <c r="I422" s="30">
        <f>SUM(J422:K422)</f>
        <v>0</v>
      </c>
      <c r="J422" s="30"/>
      <c r="K422" s="30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idden="1" outlineLevel="1">
      <c r="A423" s="27" t="s">
        <v>282</v>
      </c>
      <c r="B423" s="6" t="s">
        <v>789</v>
      </c>
      <c r="C423" s="30">
        <f>SUM(F423:I423)</f>
        <v>0</v>
      </c>
      <c r="D423" s="30">
        <f t="shared" si="151"/>
        <v>0</v>
      </c>
      <c r="E423" s="30">
        <f t="shared" si="151"/>
        <v>0</v>
      </c>
      <c r="F423" s="30"/>
      <c r="G423" s="30"/>
      <c r="H423" s="30"/>
      <c r="I423" s="30">
        <f>SUM(J423:K423)</f>
        <v>0</v>
      </c>
      <c r="J423" s="30"/>
      <c r="K423" s="30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idden="1" outlineLevel="1">
      <c r="A424" s="27" t="s">
        <v>284</v>
      </c>
      <c r="B424" s="6" t="s">
        <v>790</v>
      </c>
      <c r="C424" s="30">
        <f>SUM(F424:I424)</f>
        <v>0</v>
      </c>
      <c r="D424" s="30">
        <f t="shared" si="151"/>
        <v>0</v>
      </c>
      <c r="E424" s="30">
        <f t="shared" si="151"/>
        <v>0</v>
      </c>
      <c r="F424" s="30"/>
      <c r="G424" s="30"/>
      <c r="H424" s="30"/>
      <c r="I424" s="30">
        <f>SUM(J424:K424)</f>
        <v>0</v>
      </c>
      <c r="J424" s="30"/>
      <c r="K424" s="30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idden="1" outlineLevel="1">
      <c r="A425" s="27" t="s">
        <v>286</v>
      </c>
      <c r="B425" s="6" t="s">
        <v>791</v>
      </c>
      <c r="C425" s="30">
        <f>SUM(F425:I425)</f>
        <v>0</v>
      </c>
      <c r="D425" s="30">
        <f t="shared" si="151"/>
        <v>0</v>
      </c>
      <c r="E425" s="30">
        <f t="shared" si="151"/>
        <v>0</v>
      </c>
      <c r="F425" s="30"/>
      <c r="G425" s="30"/>
      <c r="H425" s="30"/>
      <c r="I425" s="30">
        <f>SUM(J425:K425)</f>
        <v>0</v>
      </c>
      <c r="J425" s="30"/>
      <c r="K425" s="30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s="4" customFormat="1" ht="15.75" hidden="1" customHeight="1" outlineLevel="1">
      <c r="A426" s="7" t="s">
        <v>288</v>
      </c>
      <c r="B426" s="9" t="s">
        <v>792</v>
      </c>
      <c r="C426" s="31">
        <f t="shared" ref="C426:I426" si="152">SUM(C427:C433)</f>
        <v>0</v>
      </c>
      <c r="D426" s="31">
        <f>SUM(D427:D433)</f>
        <v>0</v>
      </c>
      <c r="E426" s="31">
        <f>SUM(E427:E433)</f>
        <v>0</v>
      </c>
      <c r="F426" s="31">
        <f t="shared" si="152"/>
        <v>0</v>
      </c>
      <c r="G426" s="31">
        <f t="shared" si="152"/>
        <v>0</v>
      </c>
      <c r="H426" s="31">
        <f t="shared" si="152"/>
        <v>0</v>
      </c>
      <c r="I426" s="31">
        <f t="shared" si="152"/>
        <v>0</v>
      </c>
      <c r="J426" s="31"/>
      <c r="K426" s="31">
        <f>SUM(K427:K433)</f>
        <v>0</v>
      </c>
    </row>
    <row r="427" spans="1:32" hidden="1" outlineLevel="1">
      <c r="A427" s="27" t="s">
        <v>290</v>
      </c>
      <c r="B427" s="6" t="s">
        <v>793</v>
      </c>
      <c r="C427" s="30">
        <f t="shared" ref="C427:C433" si="153">SUM(F427:I427)</f>
        <v>0</v>
      </c>
      <c r="D427" s="30">
        <f t="shared" ref="D427:E433" si="154">SUM(G427:L427)</f>
        <v>0</v>
      </c>
      <c r="E427" s="30">
        <f t="shared" si="154"/>
        <v>0</v>
      </c>
      <c r="F427" s="30"/>
      <c r="G427" s="30"/>
      <c r="H427" s="30"/>
      <c r="I427" s="30">
        <f t="shared" ref="I427:I433" si="155">SUM(J427:K427)</f>
        <v>0</v>
      </c>
      <c r="J427" s="30"/>
      <c r="K427" s="30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idden="1" outlineLevel="1">
      <c r="A428" s="27" t="s">
        <v>292</v>
      </c>
      <c r="B428" s="6" t="s">
        <v>794</v>
      </c>
      <c r="C428" s="30">
        <f t="shared" si="153"/>
        <v>0</v>
      </c>
      <c r="D428" s="30">
        <f t="shared" si="154"/>
        <v>0</v>
      </c>
      <c r="E428" s="30">
        <f t="shared" si="154"/>
        <v>0</v>
      </c>
      <c r="F428" s="30"/>
      <c r="G428" s="30"/>
      <c r="H428" s="30"/>
      <c r="I428" s="30">
        <f t="shared" si="155"/>
        <v>0</v>
      </c>
      <c r="J428" s="30"/>
      <c r="K428" s="30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idden="1" outlineLevel="1">
      <c r="A429" s="27" t="s">
        <v>298</v>
      </c>
      <c r="B429" s="6" t="s">
        <v>795</v>
      </c>
      <c r="C429" s="30">
        <f t="shared" si="153"/>
        <v>0</v>
      </c>
      <c r="D429" s="30">
        <f t="shared" si="154"/>
        <v>0</v>
      </c>
      <c r="E429" s="30">
        <f t="shared" si="154"/>
        <v>0</v>
      </c>
      <c r="F429" s="30"/>
      <c r="G429" s="30"/>
      <c r="H429" s="30"/>
      <c r="I429" s="30">
        <f t="shared" si="155"/>
        <v>0</v>
      </c>
      <c r="J429" s="30"/>
      <c r="K429" s="30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idden="1" outlineLevel="1">
      <c r="A430" s="27" t="s">
        <v>300</v>
      </c>
      <c r="B430" s="6" t="s">
        <v>796</v>
      </c>
      <c r="C430" s="30">
        <f t="shared" si="153"/>
        <v>0</v>
      </c>
      <c r="D430" s="30">
        <f t="shared" si="154"/>
        <v>0</v>
      </c>
      <c r="E430" s="30">
        <f t="shared" si="154"/>
        <v>0</v>
      </c>
      <c r="F430" s="30"/>
      <c r="G430" s="30"/>
      <c r="H430" s="30"/>
      <c r="I430" s="30">
        <f t="shared" si="155"/>
        <v>0</v>
      </c>
      <c r="J430" s="30"/>
      <c r="K430" s="3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idden="1" outlineLevel="1">
      <c r="A431" s="27" t="s">
        <v>302</v>
      </c>
      <c r="B431" s="6" t="s">
        <v>797</v>
      </c>
      <c r="C431" s="30">
        <f t="shared" si="153"/>
        <v>0</v>
      </c>
      <c r="D431" s="30">
        <f t="shared" si="154"/>
        <v>0</v>
      </c>
      <c r="E431" s="30">
        <f t="shared" si="154"/>
        <v>0</v>
      </c>
      <c r="F431" s="30"/>
      <c r="G431" s="30"/>
      <c r="H431" s="30"/>
      <c r="I431" s="30">
        <f t="shared" si="155"/>
        <v>0</v>
      </c>
      <c r="J431" s="30"/>
      <c r="K431" s="30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idden="1" outlineLevel="1">
      <c r="A432" s="27" t="s">
        <v>304</v>
      </c>
      <c r="B432" s="6" t="s">
        <v>798</v>
      </c>
      <c r="C432" s="30">
        <f t="shared" si="153"/>
        <v>0</v>
      </c>
      <c r="D432" s="30">
        <f t="shared" si="154"/>
        <v>0</v>
      </c>
      <c r="E432" s="30">
        <f t="shared" si="154"/>
        <v>0</v>
      </c>
      <c r="F432" s="30"/>
      <c r="G432" s="30"/>
      <c r="H432" s="30"/>
      <c r="I432" s="30">
        <f t="shared" si="155"/>
        <v>0</v>
      </c>
      <c r="J432" s="30"/>
      <c r="K432" s="30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idden="1" outlineLevel="1">
      <c r="A433" s="27" t="s">
        <v>306</v>
      </c>
      <c r="B433" s="6" t="s">
        <v>799</v>
      </c>
      <c r="C433" s="30">
        <f t="shared" si="153"/>
        <v>0</v>
      </c>
      <c r="D433" s="30">
        <f t="shared" si="154"/>
        <v>0</v>
      </c>
      <c r="E433" s="30">
        <f t="shared" si="154"/>
        <v>0</v>
      </c>
      <c r="F433" s="30"/>
      <c r="G433" s="30"/>
      <c r="H433" s="30"/>
      <c r="I433" s="30">
        <f t="shared" si="155"/>
        <v>0</v>
      </c>
      <c r="J433" s="30"/>
      <c r="K433" s="30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5.75" hidden="1" customHeight="1" outlineLevel="1">
      <c r="A434" s="27" t="s">
        <v>308</v>
      </c>
      <c r="B434" s="6" t="s">
        <v>800</v>
      </c>
      <c r="C434" s="30">
        <f t="shared" ref="C434:I434" si="156">SUM(C435:C454)</f>
        <v>0</v>
      </c>
      <c r="D434" s="30">
        <f>SUM(D435:D454)</f>
        <v>0</v>
      </c>
      <c r="E434" s="30">
        <f>SUM(E435:E454)</f>
        <v>0</v>
      </c>
      <c r="F434" s="30">
        <f t="shared" si="156"/>
        <v>0</v>
      </c>
      <c r="G434" s="30">
        <f t="shared" si="156"/>
        <v>0</v>
      </c>
      <c r="H434" s="30">
        <f t="shared" si="156"/>
        <v>0</v>
      </c>
      <c r="I434" s="30">
        <f t="shared" si="156"/>
        <v>0</v>
      </c>
      <c r="J434" s="30"/>
      <c r="K434" s="30">
        <f>SUM(K435:K454)</f>
        <v>0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idden="1" outlineLevel="1">
      <c r="A435" s="27" t="s">
        <v>310</v>
      </c>
      <c r="B435" s="6" t="s">
        <v>801</v>
      </c>
      <c r="C435" s="30">
        <f t="shared" ref="C435:C454" si="157">SUM(F435:I435)</f>
        <v>0</v>
      </c>
      <c r="D435" s="30">
        <f t="shared" ref="D435:D454" si="158">SUM(G435:L435)</f>
        <v>0</v>
      </c>
      <c r="E435" s="30">
        <f t="shared" ref="E435:E454" si="159">SUM(H435:M435)</f>
        <v>0</v>
      </c>
      <c r="F435" s="30"/>
      <c r="G435" s="30"/>
      <c r="H435" s="30"/>
      <c r="I435" s="30">
        <f t="shared" ref="I435:I454" si="160">SUM(J435:K435)</f>
        <v>0</v>
      </c>
      <c r="J435" s="30"/>
      <c r="K435" s="30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idden="1" outlineLevel="1">
      <c r="A436" s="27" t="s">
        <v>312</v>
      </c>
      <c r="B436" s="6" t="s">
        <v>802</v>
      </c>
      <c r="C436" s="30">
        <f t="shared" si="157"/>
        <v>0</v>
      </c>
      <c r="D436" s="30">
        <f t="shared" si="158"/>
        <v>0</v>
      </c>
      <c r="E436" s="30">
        <f t="shared" si="159"/>
        <v>0</v>
      </c>
      <c r="F436" s="30"/>
      <c r="G436" s="30"/>
      <c r="H436" s="30"/>
      <c r="I436" s="30">
        <f t="shared" si="160"/>
        <v>0</v>
      </c>
      <c r="J436" s="30"/>
      <c r="K436" s="30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idden="1" outlineLevel="1">
      <c r="A437" s="27" t="s">
        <v>314</v>
      </c>
      <c r="B437" s="6" t="s">
        <v>803</v>
      </c>
      <c r="C437" s="30">
        <f t="shared" si="157"/>
        <v>0</v>
      </c>
      <c r="D437" s="30">
        <f t="shared" si="158"/>
        <v>0</v>
      </c>
      <c r="E437" s="30">
        <f t="shared" si="159"/>
        <v>0</v>
      </c>
      <c r="F437" s="30"/>
      <c r="G437" s="30"/>
      <c r="H437" s="30"/>
      <c r="I437" s="30">
        <f t="shared" si="160"/>
        <v>0</v>
      </c>
      <c r="J437" s="30"/>
      <c r="K437" s="30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idden="1" outlineLevel="1">
      <c r="A438" s="27" t="s">
        <v>316</v>
      </c>
      <c r="B438" s="6" t="s">
        <v>804</v>
      </c>
      <c r="C438" s="30">
        <f t="shared" si="157"/>
        <v>0</v>
      </c>
      <c r="D438" s="30">
        <f t="shared" si="158"/>
        <v>0</v>
      </c>
      <c r="E438" s="30">
        <f t="shared" si="159"/>
        <v>0</v>
      </c>
      <c r="F438" s="30"/>
      <c r="G438" s="30"/>
      <c r="H438" s="30"/>
      <c r="I438" s="30">
        <f t="shared" si="160"/>
        <v>0</v>
      </c>
      <c r="J438" s="30"/>
      <c r="K438" s="30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idden="1" outlineLevel="1">
      <c r="A439" s="27" t="s">
        <v>318</v>
      </c>
      <c r="B439" s="6" t="s">
        <v>805</v>
      </c>
      <c r="C439" s="30">
        <f t="shared" si="157"/>
        <v>0</v>
      </c>
      <c r="D439" s="30">
        <f t="shared" si="158"/>
        <v>0</v>
      </c>
      <c r="E439" s="30">
        <f t="shared" si="159"/>
        <v>0</v>
      </c>
      <c r="F439" s="30"/>
      <c r="G439" s="30"/>
      <c r="H439" s="30"/>
      <c r="I439" s="30">
        <f t="shared" si="160"/>
        <v>0</v>
      </c>
      <c r="J439" s="30"/>
      <c r="K439" s="30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idden="1" outlineLevel="1">
      <c r="A440" s="27" t="s">
        <v>320</v>
      </c>
      <c r="B440" s="6" t="s">
        <v>806</v>
      </c>
      <c r="C440" s="30">
        <f t="shared" si="157"/>
        <v>0</v>
      </c>
      <c r="D440" s="30">
        <f t="shared" si="158"/>
        <v>0</v>
      </c>
      <c r="E440" s="30">
        <f t="shared" si="159"/>
        <v>0</v>
      </c>
      <c r="F440" s="30"/>
      <c r="G440" s="30"/>
      <c r="H440" s="30"/>
      <c r="I440" s="30">
        <f t="shared" si="160"/>
        <v>0</v>
      </c>
      <c r="J440" s="30"/>
      <c r="K440" s="30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25.5" hidden="1" outlineLevel="1">
      <c r="A441" s="27" t="s">
        <v>322</v>
      </c>
      <c r="B441" s="6" t="s">
        <v>807</v>
      </c>
      <c r="C441" s="30">
        <f t="shared" si="157"/>
        <v>0</v>
      </c>
      <c r="D441" s="30">
        <f t="shared" si="158"/>
        <v>0</v>
      </c>
      <c r="E441" s="30">
        <f t="shared" si="159"/>
        <v>0</v>
      </c>
      <c r="F441" s="30"/>
      <c r="G441" s="30"/>
      <c r="H441" s="30"/>
      <c r="I441" s="30">
        <f t="shared" si="160"/>
        <v>0</v>
      </c>
      <c r="J441" s="30"/>
      <c r="K441" s="30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idden="1" outlineLevel="1">
      <c r="A442" s="27" t="s">
        <v>324</v>
      </c>
      <c r="B442" s="6" t="s">
        <v>808</v>
      </c>
      <c r="C442" s="30">
        <f t="shared" si="157"/>
        <v>0</v>
      </c>
      <c r="D442" s="30">
        <f t="shared" si="158"/>
        <v>0</v>
      </c>
      <c r="E442" s="30">
        <f t="shared" si="159"/>
        <v>0</v>
      </c>
      <c r="F442" s="30"/>
      <c r="G442" s="30"/>
      <c r="H442" s="30"/>
      <c r="I442" s="30">
        <f t="shared" si="160"/>
        <v>0</v>
      </c>
      <c r="J442" s="30"/>
      <c r="K442" s="30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idden="1" outlineLevel="1">
      <c r="A443" s="27" t="s">
        <v>326</v>
      </c>
      <c r="B443" s="6" t="s">
        <v>809</v>
      </c>
      <c r="C443" s="30">
        <f t="shared" si="157"/>
        <v>0</v>
      </c>
      <c r="D443" s="30">
        <f t="shared" si="158"/>
        <v>0</v>
      </c>
      <c r="E443" s="30">
        <f t="shared" si="159"/>
        <v>0</v>
      </c>
      <c r="F443" s="30"/>
      <c r="G443" s="30"/>
      <c r="H443" s="30"/>
      <c r="I443" s="30">
        <f t="shared" si="160"/>
        <v>0</v>
      </c>
      <c r="J443" s="30"/>
      <c r="K443" s="30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idden="1" outlineLevel="1">
      <c r="A444" s="27" t="s">
        <v>328</v>
      </c>
      <c r="B444" s="6" t="s">
        <v>810</v>
      </c>
      <c r="C444" s="30">
        <f t="shared" si="157"/>
        <v>0</v>
      </c>
      <c r="D444" s="30">
        <f t="shared" si="158"/>
        <v>0</v>
      </c>
      <c r="E444" s="30">
        <f t="shared" si="159"/>
        <v>0</v>
      </c>
      <c r="F444" s="30"/>
      <c r="G444" s="30"/>
      <c r="H444" s="30"/>
      <c r="I444" s="30">
        <f t="shared" si="160"/>
        <v>0</v>
      </c>
      <c r="J444" s="30"/>
      <c r="K444" s="30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25.5" hidden="1" outlineLevel="1">
      <c r="A445" s="27" t="s">
        <v>330</v>
      </c>
      <c r="B445" s="6" t="s">
        <v>811</v>
      </c>
      <c r="C445" s="30">
        <f t="shared" si="157"/>
        <v>0</v>
      </c>
      <c r="D445" s="30">
        <f t="shared" si="158"/>
        <v>0</v>
      </c>
      <c r="E445" s="30">
        <f t="shared" si="159"/>
        <v>0</v>
      </c>
      <c r="F445" s="30"/>
      <c r="G445" s="30"/>
      <c r="H445" s="30"/>
      <c r="I445" s="30">
        <f t="shared" si="160"/>
        <v>0</v>
      </c>
      <c r="J445" s="30"/>
      <c r="K445" s="30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25.5" hidden="1" outlineLevel="1">
      <c r="A446" s="27" t="s">
        <v>332</v>
      </c>
      <c r="B446" s="6" t="s">
        <v>812</v>
      </c>
      <c r="C446" s="30">
        <f t="shared" si="157"/>
        <v>0</v>
      </c>
      <c r="D446" s="30">
        <f t="shared" si="158"/>
        <v>0</v>
      </c>
      <c r="E446" s="30">
        <f t="shared" si="159"/>
        <v>0</v>
      </c>
      <c r="F446" s="30"/>
      <c r="G446" s="30"/>
      <c r="H446" s="30"/>
      <c r="I446" s="30">
        <f t="shared" si="160"/>
        <v>0</v>
      </c>
      <c r="J446" s="30"/>
      <c r="K446" s="30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idden="1" outlineLevel="1">
      <c r="A447" s="27" t="s">
        <v>334</v>
      </c>
      <c r="B447" s="6" t="s">
        <v>813</v>
      </c>
      <c r="C447" s="30">
        <f t="shared" si="157"/>
        <v>0</v>
      </c>
      <c r="D447" s="30">
        <f t="shared" si="158"/>
        <v>0</v>
      </c>
      <c r="E447" s="30">
        <f t="shared" si="159"/>
        <v>0</v>
      </c>
      <c r="F447" s="30"/>
      <c r="G447" s="30"/>
      <c r="H447" s="30"/>
      <c r="I447" s="30">
        <f t="shared" si="160"/>
        <v>0</v>
      </c>
      <c r="J447" s="30"/>
      <c r="K447" s="30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25.5" hidden="1" outlineLevel="1">
      <c r="A448" s="27" t="s">
        <v>336</v>
      </c>
      <c r="B448" s="6" t="s">
        <v>814</v>
      </c>
      <c r="C448" s="30">
        <f t="shared" si="157"/>
        <v>0</v>
      </c>
      <c r="D448" s="30">
        <f t="shared" si="158"/>
        <v>0</v>
      </c>
      <c r="E448" s="30">
        <f t="shared" si="159"/>
        <v>0</v>
      </c>
      <c r="F448" s="30"/>
      <c r="G448" s="30"/>
      <c r="H448" s="30"/>
      <c r="I448" s="30">
        <f t="shared" si="160"/>
        <v>0</v>
      </c>
      <c r="J448" s="30"/>
      <c r="K448" s="30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25.5" hidden="1" outlineLevel="1">
      <c r="A449" s="27" t="s">
        <v>338</v>
      </c>
      <c r="B449" s="6" t="s">
        <v>815</v>
      </c>
      <c r="C449" s="30">
        <f t="shared" si="157"/>
        <v>0</v>
      </c>
      <c r="D449" s="30">
        <f t="shared" si="158"/>
        <v>0</v>
      </c>
      <c r="E449" s="30">
        <f t="shared" si="159"/>
        <v>0</v>
      </c>
      <c r="F449" s="30"/>
      <c r="G449" s="30"/>
      <c r="H449" s="30"/>
      <c r="I449" s="30">
        <f t="shared" si="160"/>
        <v>0</v>
      </c>
      <c r="J449" s="30"/>
      <c r="K449" s="30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idden="1" outlineLevel="1">
      <c r="A450" s="27" t="s">
        <v>340</v>
      </c>
      <c r="B450" s="6" t="s">
        <v>816</v>
      </c>
      <c r="C450" s="30">
        <f t="shared" si="157"/>
        <v>0</v>
      </c>
      <c r="D450" s="30">
        <f t="shared" si="158"/>
        <v>0</v>
      </c>
      <c r="E450" s="30">
        <f t="shared" si="159"/>
        <v>0</v>
      </c>
      <c r="F450" s="30"/>
      <c r="G450" s="30"/>
      <c r="H450" s="30"/>
      <c r="I450" s="30">
        <f t="shared" si="160"/>
        <v>0</v>
      </c>
      <c r="J450" s="30"/>
      <c r="K450" s="30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idden="1" outlineLevel="1">
      <c r="A451" s="27" t="s">
        <v>342</v>
      </c>
      <c r="B451" s="6" t="s">
        <v>817</v>
      </c>
      <c r="C451" s="30">
        <f t="shared" si="157"/>
        <v>0</v>
      </c>
      <c r="D451" s="30">
        <f t="shared" si="158"/>
        <v>0</v>
      </c>
      <c r="E451" s="30">
        <f t="shared" si="159"/>
        <v>0</v>
      </c>
      <c r="F451" s="30"/>
      <c r="G451" s="30"/>
      <c r="H451" s="30"/>
      <c r="I451" s="30">
        <f t="shared" si="160"/>
        <v>0</v>
      </c>
      <c r="J451" s="30"/>
      <c r="K451" s="30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idden="1" outlineLevel="1">
      <c r="A452" s="27" t="s">
        <v>344</v>
      </c>
      <c r="B452" s="6" t="s">
        <v>818</v>
      </c>
      <c r="C452" s="30">
        <f t="shared" si="157"/>
        <v>0</v>
      </c>
      <c r="D452" s="30">
        <f t="shared" si="158"/>
        <v>0</v>
      </c>
      <c r="E452" s="30">
        <f t="shared" si="159"/>
        <v>0</v>
      </c>
      <c r="F452" s="30"/>
      <c r="G452" s="30"/>
      <c r="H452" s="30"/>
      <c r="I452" s="30">
        <f t="shared" si="160"/>
        <v>0</v>
      </c>
      <c r="J452" s="30"/>
      <c r="K452" s="30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idden="1" outlineLevel="1">
      <c r="A453" s="27" t="s">
        <v>346</v>
      </c>
      <c r="B453" s="6" t="s">
        <v>819</v>
      </c>
      <c r="C453" s="30">
        <f t="shared" si="157"/>
        <v>0</v>
      </c>
      <c r="D453" s="30">
        <f t="shared" si="158"/>
        <v>0</v>
      </c>
      <c r="E453" s="30">
        <f t="shared" si="159"/>
        <v>0</v>
      </c>
      <c r="F453" s="30"/>
      <c r="G453" s="30"/>
      <c r="H453" s="30"/>
      <c r="I453" s="30">
        <f t="shared" si="160"/>
        <v>0</v>
      </c>
      <c r="J453" s="30"/>
      <c r="K453" s="30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idden="1" outlineLevel="1">
      <c r="A454" s="27" t="s">
        <v>348</v>
      </c>
      <c r="B454" s="6" t="s">
        <v>820</v>
      </c>
      <c r="C454" s="30">
        <f t="shared" si="157"/>
        <v>0</v>
      </c>
      <c r="D454" s="30">
        <f t="shared" si="158"/>
        <v>0</v>
      </c>
      <c r="E454" s="30">
        <f t="shared" si="159"/>
        <v>0</v>
      </c>
      <c r="F454" s="30"/>
      <c r="G454" s="30"/>
      <c r="H454" s="30"/>
      <c r="I454" s="30">
        <f t="shared" si="160"/>
        <v>0</v>
      </c>
      <c r="J454" s="30"/>
      <c r="K454" s="30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idden="1" outlineLevel="1">
      <c r="A455" s="27" t="s">
        <v>350</v>
      </c>
      <c r="B455" s="6" t="s">
        <v>821</v>
      </c>
      <c r="C455" s="30">
        <f t="shared" ref="C455:I455" si="161">SUM(C456:C458)</f>
        <v>0</v>
      </c>
      <c r="D455" s="30">
        <f>SUM(D456:D458)</f>
        <v>0</v>
      </c>
      <c r="E455" s="30">
        <f>SUM(E456:E458)</f>
        <v>0</v>
      </c>
      <c r="F455" s="30">
        <f t="shared" si="161"/>
        <v>0</v>
      </c>
      <c r="G455" s="30">
        <f t="shared" si="161"/>
        <v>0</v>
      </c>
      <c r="H455" s="30">
        <f t="shared" si="161"/>
        <v>0</v>
      </c>
      <c r="I455" s="30">
        <f t="shared" si="161"/>
        <v>0</v>
      </c>
      <c r="J455" s="30"/>
      <c r="K455" s="30">
        <f>SUM(K456:K458)</f>
        <v>0</v>
      </c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idden="1" outlineLevel="1">
      <c r="A456" s="27" t="s">
        <v>352</v>
      </c>
      <c r="B456" s="6" t="s">
        <v>822</v>
      </c>
      <c r="C456" s="30">
        <f>SUM(F456:I456)</f>
        <v>0</v>
      </c>
      <c r="D456" s="30">
        <f t="shared" ref="D456:E459" si="162">SUM(G456:L456)</f>
        <v>0</v>
      </c>
      <c r="E456" s="30">
        <f t="shared" si="162"/>
        <v>0</v>
      </c>
      <c r="F456" s="30"/>
      <c r="G456" s="30"/>
      <c r="H456" s="30"/>
      <c r="I456" s="30">
        <f>SUM(J456:K456)</f>
        <v>0</v>
      </c>
      <c r="J456" s="30"/>
      <c r="K456" s="30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idden="1" outlineLevel="1">
      <c r="A457" s="27" t="s">
        <v>354</v>
      </c>
      <c r="B457" s="6" t="s">
        <v>823</v>
      </c>
      <c r="C457" s="30">
        <f>SUM(F457:I457)</f>
        <v>0</v>
      </c>
      <c r="D457" s="30">
        <f t="shared" si="162"/>
        <v>0</v>
      </c>
      <c r="E457" s="30">
        <f t="shared" si="162"/>
        <v>0</v>
      </c>
      <c r="F457" s="30"/>
      <c r="G457" s="30"/>
      <c r="H457" s="30"/>
      <c r="I457" s="30">
        <f>SUM(J457:K457)</f>
        <v>0</v>
      </c>
      <c r="J457" s="30"/>
      <c r="K457" s="30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idden="1" outlineLevel="1">
      <c r="A458" s="27" t="s">
        <v>356</v>
      </c>
      <c r="B458" s="6" t="s">
        <v>824</v>
      </c>
      <c r="C458" s="30">
        <f>SUM(F458:I458)</f>
        <v>0</v>
      </c>
      <c r="D458" s="30">
        <f t="shared" si="162"/>
        <v>0</v>
      </c>
      <c r="E458" s="30">
        <f t="shared" si="162"/>
        <v>0</v>
      </c>
      <c r="F458" s="30"/>
      <c r="G458" s="30"/>
      <c r="H458" s="30"/>
      <c r="I458" s="30">
        <f>SUM(J458:K458)</f>
        <v>0</v>
      </c>
      <c r="J458" s="30"/>
      <c r="K458" s="30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idden="1" outlineLevel="1">
      <c r="A459" s="27" t="s">
        <v>358</v>
      </c>
      <c r="B459" s="6" t="s">
        <v>825</v>
      </c>
      <c r="C459" s="30">
        <f>SUM(F459:I459)</f>
        <v>0</v>
      </c>
      <c r="D459" s="30">
        <f t="shared" si="162"/>
        <v>0</v>
      </c>
      <c r="E459" s="30">
        <f t="shared" si="162"/>
        <v>0</v>
      </c>
      <c r="F459" s="30"/>
      <c r="G459" s="30"/>
      <c r="H459" s="30"/>
      <c r="I459" s="30">
        <f>SUM(J459:K459)</f>
        <v>0</v>
      </c>
      <c r="J459" s="30"/>
      <c r="K459" s="30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5.75" hidden="1" customHeight="1" outlineLevel="1">
      <c r="A460" s="27" t="s">
        <v>360</v>
      </c>
      <c r="B460" s="6" t="s">
        <v>826</v>
      </c>
      <c r="C460" s="30">
        <f t="shared" ref="C460:I460" si="163">SUM(C461:C464)</f>
        <v>0</v>
      </c>
      <c r="D460" s="30">
        <f>SUM(D461:D464)</f>
        <v>0</v>
      </c>
      <c r="E460" s="30">
        <f>SUM(E461:E464)</f>
        <v>0</v>
      </c>
      <c r="F460" s="30">
        <f t="shared" si="163"/>
        <v>0</v>
      </c>
      <c r="G460" s="30">
        <f t="shared" si="163"/>
        <v>0</v>
      </c>
      <c r="H460" s="30">
        <f t="shared" si="163"/>
        <v>0</v>
      </c>
      <c r="I460" s="30">
        <f t="shared" si="163"/>
        <v>0</v>
      </c>
      <c r="J460" s="30"/>
      <c r="K460" s="30">
        <f>SUM(K461:K464)</f>
        <v>0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idden="1" outlineLevel="1">
      <c r="A461" s="27" t="s">
        <v>366</v>
      </c>
      <c r="B461" s="6" t="s">
        <v>827</v>
      </c>
      <c r="C461" s="30">
        <f>SUM(F461:I461)</f>
        <v>0</v>
      </c>
      <c r="D461" s="30">
        <f t="shared" ref="D461:E464" si="164">SUM(G461:L461)</f>
        <v>0</v>
      </c>
      <c r="E461" s="30">
        <f t="shared" si="164"/>
        <v>0</v>
      </c>
      <c r="F461" s="30"/>
      <c r="G461" s="30"/>
      <c r="H461" s="30"/>
      <c r="I461" s="30">
        <f>SUM(J461:K461)</f>
        <v>0</v>
      </c>
      <c r="J461" s="30"/>
      <c r="K461" s="30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idden="1" outlineLevel="1">
      <c r="A462" s="27" t="s">
        <v>368</v>
      </c>
      <c r="B462" s="6" t="s">
        <v>828</v>
      </c>
      <c r="C462" s="30">
        <f>SUM(F462:I462)</f>
        <v>0</v>
      </c>
      <c r="D462" s="30">
        <f t="shared" si="164"/>
        <v>0</v>
      </c>
      <c r="E462" s="30">
        <f t="shared" si="164"/>
        <v>0</v>
      </c>
      <c r="F462" s="30"/>
      <c r="G462" s="30"/>
      <c r="H462" s="30"/>
      <c r="I462" s="30">
        <f>SUM(J462:K462)</f>
        <v>0</v>
      </c>
      <c r="J462" s="30"/>
      <c r="K462" s="30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idden="1" outlineLevel="1">
      <c r="A463" s="27" t="s">
        <v>370</v>
      </c>
      <c r="B463" s="6" t="s">
        <v>829</v>
      </c>
      <c r="C463" s="30">
        <f>SUM(F463:I463)</f>
        <v>0</v>
      </c>
      <c r="D463" s="30">
        <f t="shared" si="164"/>
        <v>0</v>
      </c>
      <c r="E463" s="30">
        <f t="shared" si="164"/>
        <v>0</v>
      </c>
      <c r="F463" s="30"/>
      <c r="G463" s="30"/>
      <c r="H463" s="30"/>
      <c r="I463" s="30">
        <f>SUM(J463:K463)</f>
        <v>0</v>
      </c>
      <c r="J463" s="30"/>
      <c r="K463" s="30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idden="1" outlineLevel="1">
      <c r="A464" s="27" t="s">
        <v>372</v>
      </c>
      <c r="B464" s="6" t="s">
        <v>830</v>
      </c>
      <c r="C464" s="30">
        <f>SUM(F464:I464)</f>
        <v>0</v>
      </c>
      <c r="D464" s="30">
        <f t="shared" si="164"/>
        <v>0</v>
      </c>
      <c r="E464" s="30">
        <f t="shared" si="164"/>
        <v>0</v>
      </c>
      <c r="F464" s="30"/>
      <c r="G464" s="30"/>
      <c r="H464" s="30"/>
      <c r="I464" s="30">
        <f>SUM(J464:K464)</f>
        <v>0</v>
      </c>
      <c r="J464" s="30"/>
      <c r="K464" s="30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5.75" hidden="1" customHeight="1" outlineLevel="1">
      <c r="A465" s="27" t="s">
        <v>374</v>
      </c>
      <c r="B465" s="6" t="s">
        <v>831</v>
      </c>
      <c r="C465" s="30">
        <f t="shared" ref="C465:I465" si="165">SUM(C466:C481)</f>
        <v>0</v>
      </c>
      <c r="D465" s="30">
        <f>SUM(D466:D481)</f>
        <v>0</v>
      </c>
      <c r="E465" s="30">
        <f>SUM(E466:E481)</f>
        <v>0</v>
      </c>
      <c r="F465" s="30">
        <f t="shared" si="165"/>
        <v>0</v>
      </c>
      <c r="G465" s="30">
        <f t="shared" si="165"/>
        <v>0</v>
      </c>
      <c r="H465" s="30">
        <f t="shared" si="165"/>
        <v>0</v>
      </c>
      <c r="I465" s="30">
        <f t="shared" si="165"/>
        <v>0</v>
      </c>
      <c r="J465" s="30"/>
      <c r="K465" s="30">
        <f>SUM(K466:K481)</f>
        <v>0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idden="1" outlineLevel="1">
      <c r="A466" s="27" t="s">
        <v>376</v>
      </c>
      <c r="B466" s="6" t="s">
        <v>832</v>
      </c>
      <c r="C466" s="30">
        <f t="shared" ref="C466:C481" si="166">SUM(F466:I466)</f>
        <v>0</v>
      </c>
      <c r="D466" s="30">
        <f t="shared" ref="D466:D481" si="167">SUM(G466:L466)</f>
        <v>0</v>
      </c>
      <c r="E466" s="30">
        <f t="shared" ref="E466:E481" si="168">SUM(H466:M466)</f>
        <v>0</v>
      </c>
      <c r="F466" s="30"/>
      <c r="G466" s="30"/>
      <c r="H466" s="30"/>
      <c r="I466" s="30">
        <f t="shared" ref="I466:I481" si="169">SUM(J466:K466)</f>
        <v>0</v>
      </c>
      <c r="J466" s="30"/>
      <c r="K466" s="30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idden="1" outlineLevel="1">
      <c r="A467" s="27" t="s">
        <v>378</v>
      </c>
      <c r="B467" s="6" t="s">
        <v>833</v>
      </c>
      <c r="C467" s="30">
        <f t="shared" si="166"/>
        <v>0</v>
      </c>
      <c r="D467" s="30">
        <f t="shared" si="167"/>
        <v>0</v>
      </c>
      <c r="E467" s="30">
        <f t="shared" si="168"/>
        <v>0</v>
      </c>
      <c r="F467" s="30"/>
      <c r="G467" s="30"/>
      <c r="H467" s="30"/>
      <c r="I467" s="30">
        <f t="shared" si="169"/>
        <v>0</v>
      </c>
      <c r="J467" s="30"/>
      <c r="K467" s="30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25.5" hidden="1" outlineLevel="1">
      <c r="A468" s="27" t="s">
        <v>380</v>
      </c>
      <c r="B468" s="6" t="s">
        <v>834</v>
      </c>
      <c r="C468" s="30">
        <f t="shared" si="166"/>
        <v>0</v>
      </c>
      <c r="D468" s="30">
        <f t="shared" si="167"/>
        <v>0</v>
      </c>
      <c r="E468" s="30">
        <f t="shared" si="168"/>
        <v>0</v>
      </c>
      <c r="F468" s="30"/>
      <c r="G468" s="30"/>
      <c r="H468" s="30"/>
      <c r="I468" s="30">
        <f t="shared" si="169"/>
        <v>0</v>
      </c>
      <c r="J468" s="30"/>
      <c r="K468" s="30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idden="1" outlineLevel="1">
      <c r="A469" s="27" t="s">
        <v>382</v>
      </c>
      <c r="B469" s="6" t="s">
        <v>835</v>
      </c>
      <c r="C469" s="30">
        <f t="shared" si="166"/>
        <v>0</v>
      </c>
      <c r="D469" s="30">
        <f t="shared" si="167"/>
        <v>0</v>
      </c>
      <c r="E469" s="30">
        <f t="shared" si="168"/>
        <v>0</v>
      </c>
      <c r="F469" s="30"/>
      <c r="G469" s="30"/>
      <c r="H469" s="30"/>
      <c r="I469" s="30">
        <f t="shared" si="169"/>
        <v>0</v>
      </c>
      <c r="J469" s="30"/>
      <c r="K469" s="30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idden="1" outlineLevel="1">
      <c r="A470" s="27" t="s">
        <v>384</v>
      </c>
      <c r="B470" s="6" t="s">
        <v>836</v>
      </c>
      <c r="C470" s="30">
        <f t="shared" si="166"/>
        <v>0</v>
      </c>
      <c r="D470" s="30">
        <f t="shared" si="167"/>
        <v>0</v>
      </c>
      <c r="E470" s="30">
        <f t="shared" si="168"/>
        <v>0</v>
      </c>
      <c r="F470" s="30"/>
      <c r="G470" s="30"/>
      <c r="H470" s="30"/>
      <c r="I470" s="30">
        <f t="shared" si="169"/>
        <v>0</v>
      </c>
      <c r="J470" s="30"/>
      <c r="K470" s="30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idden="1" outlineLevel="1">
      <c r="A471" s="27" t="s">
        <v>386</v>
      </c>
      <c r="B471" s="6" t="s">
        <v>837</v>
      </c>
      <c r="C471" s="30">
        <f t="shared" si="166"/>
        <v>0</v>
      </c>
      <c r="D471" s="30">
        <f t="shared" si="167"/>
        <v>0</v>
      </c>
      <c r="E471" s="30">
        <f t="shared" si="168"/>
        <v>0</v>
      </c>
      <c r="F471" s="30"/>
      <c r="G471" s="30"/>
      <c r="H471" s="30"/>
      <c r="I471" s="30">
        <f t="shared" si="169"/>
        <v>0</v>
      </c>
      <c r="J471" s="30"/>
      <c r="K471" s="30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idden="1" outlineLevel="1">
      <c r="A472" s="27" t="s">
        <v>388</v>
      </c>
      <c r="B472" s="6" t="s">
        <v>838</v>
      </c>
      <c r="C472" s="30">
        <f t="shared" si="166"/>
        <v>0</v>
      </c>
      <c r="D472" s="30">
        <f t="shared" si="167"/>
        <v>0</v>
      </c>
      <c r="E472" s="30">
        <f t="shared" si="168"/>
        <v>0</v>
      </c>
      <c r="F472" s="30"/>
      <c r="G472" s="30"/>
      <c r="H472" s="30"/>
      <c r="I472" s="30">
        <f t="shared" si="169"/>
        <v>0</v>
      </c>
      <c r="J472" s="30"/>
      <c r="K472" s="30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idden="1" outlineLevel="1">
      <c r="A473" s="27" t="s">
        <v>390</v>
      </c>
      <c r="B473" s="6" t="s">
        <v>839</v>
      </c>
      <c r="C473" s="30">
        <f t="shared" si="166"/>
        <v>0</v>
      </c>
      <c r="D473" s="30">
        <f t="shared" si="167"/>
        <v>0</v>
      </c>
      <c r="E473" s="30">
        <f t="shared" si="168"/>
        <v>0</v>
      </c>
      <c r="F473" s="30"/>
      <c r="G473" s="30"/>
      <c r="H473" s="30"/>
      <c r="I473" s="30">
        <f t="shared" si="169"/>
        <v>0</v>
      </c>
      <c r="J473" s="30"/>
      <c r="K473" s="30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idden="1" outlineLevel="1">
      <c r="A474" s="27" t="s">
        <v>392</v>
      </c>
      <c r="B474" s="6" t="s">
        <v>840</v>
      </c>
      <c r="C474" s="30">
        <f t="shared" si="166"/>
        <v>0</v>
      </c>
      <c r="D474" s="30">
        <f t="shared" si="167"/>
        <v>0</v>
      </c>
      <c r="E474" s="30">
        <f t="shared" si="168"/>
        <v>0</v>
      </c>
      <c r="F474" s="30"/>
      <c r="G474" s="30"/>
      <c r="H474" s="30"/>
      <c r="I474" s="30">
        <f t="shared" si="169"/>
        <v>0</v>
      </c>
      <c r="J474" s="30"/>
      <c r="K474" s="30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idden="1" outlineLevel="1">
      <c r="A475" s="27" t="s">
        <v>394</v>
      </c>
      <c r="B475" s="6" t="s">
        <v>841</v>
      </c>
      <c r="C475" s="30">
        <f t="shared" si="166"/>
        <v>0</v>
      </c>
      <c r="D475" s="30">
        <f t="shared" si="167"/>
        <v>0</v>
      </c>
      <c r="E475" s="30">
        <f t="shared" si="168"/>
        <v>0</v>
      </c>
      <c r="F475" s="30"/>
      <c r="G475" s="30"/>
      <c r="H475" s="30"/>
      <c r="I475" s="30">
        <f t="shared" si="169"/>
        <v>0</v>
      </c>
      <c r="J475" s="30"/>
      <c r="K475" s="30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idden="1" outlineLevel="1">
      <c r="A476" s="27" t="s">
        <v>396</v>
      </c>
      <c r="B476" s="6" t="s">
        <v>842</v>
      </c>
      <c r="C476" s="30">
        <f t="shared" si="166"/>
        <v>0</v>
      </c>
      <c r="D476" s="30">
        <f t="shared" si="167"/>
        <v>0</v>
      </c>
      <c r="E476" s="30">
        <f t="shared" si="168"/>
        <v>0</v>
      </c>
      <c r="F476" s="30"/>
      <c r="G476" s="30"/>
      <c r="H476" s="30"/>
      <c r="I476" s="30">
        <f t="shared" si="169"/>
        <v>0</v>
      </c>
      <c r="J476" s="30"/>
      <c r="K476" s="30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idden="1" outlineLevel="1">
      <c r="A477" s="27" t="s">
        <v>398</v>
      </c>
      <c r="B477" s="6" t="s">
        <v>843</v>
      </c>
      <c r="C477" s="30">
        <f t="shared" si="166"/>
        <v>0</v>
      </c>
      <c r="D477" s="30">
        <f t="shared" si="167"/>
        <v>0</v>
      </c>
      <c r="E477" s="30">
        <f t="shared" si="168"/>
        <v>0</v>
      </c>
      <c r="F477" s="30"/>
      <c r="G477" s="30"/>
      <c r="H477" s="30"/>
      <c r="I477" s="30">
        <f t="shared" si="169"/>
        <v>0</v>
      </c>
      <c r="J477" s="30"/>
      <c r="K477" s="30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idden="1" outlineLevel="1">
      <c r="A478" s="27" t="s">
        <v>400</v>
      </c>
      <c r="B478" s="6" t="s">
        <v>844</v>
      </c>
      <c r="C478" s="30">
        <f t="shared" si="166"/>
        <v>0</v>
      </c>
      <c r="D478" s="30">
        <f t="shared" si="167"/>
        <v>0</v>
      </c>
      <c r="E478" s="30">
        <f t="shared" si="168"/>
        <v>0</v>
      </c>
      <c r="F478" s="30"/>
      <c r="G478" s="30"/>
      <c r="H478" s="30"/>
      <c r="I478" s="30">
        <f t="shared" si="169"/>
        <v>0</v>
      </c>
      <c r="J478" s="30"/>
      <c r="K478" s="30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idden="1" outlineLevel="1">
      <c r="A479" s="27" t="s">
        <v>402</v>
      </c>
      <c r="B479" s="6" t="s">
        <v>845</v>
      </c>
      <c r="C479" s="30">
        <f t="shared" si="166"/>
        <v>0</v>
      </c>
      <c r="D479" s="30">
        <f t="shared" si="167"/>
        <v>0</v>
      </c>
      <c r="E479" s="30">
        <f t="shared" si="168"/>
        <v>0</v>
      </c>
      <c r="F479" s="30"/>
      <c r="G479" s="30"/>
      <c r="H479" s="30"/>
      <c r="I479" s="30">
        <f t="shared" si="169"/>
        <v>0</v>
      </c>
      <c r="J479" s="30"/>
      <c r="K479" s="30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idden="1" outlineLevel="1">
      <c r="A480" s="27" t="s">
        <v>404</v>
      </c>
      <c r="B480" s="6" t="s">
        <v>846</v>
      </c>
      <c r="C480" s="30">
        <f t="shared" si="166"/>
        <v>0</v>
      </c>
      <c r="D480" s="30">
        <f t="shared" si="167"/>
        <v>0</v>
      </c>
      <c r="E480" s="30">
        <f t="shared" si="168"/>
        <v>0</v>
      </c>
      <c r="F480" s="30"/>
      <c r="G480" s="30"/>
      <c r="H480" s="30"/>
      <c r="I480" s="30">
        <f t="shared" si="169"/>
        <v>0</v>
      </c>
      <c r="J480" s="30"/>
      <c r="K480" s="30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idden="1" outlineLevel="1">
      <c r="A481" s="27" t="s">
        <v>406</v>
      </c>
      <c r="B481" s="6" t="s">
        <v>847</v>
      </c>
      <c r="C481" s="30">
        <f t="shared" si="166"/>
        <v>0</v>
      </c>
      <c r="D481" s="30">
        <f t="shared" si="167"/>
        <v>0</v>
      </c>
      <c r="E481" s="30">
        <f t="shared" si="168"/>
        <v>0</v>
      </c>
      <c r="F481" s="30"/>
      <c r="G481" s="30"/>
      <c r="H481" s="30"/>
      <c r="I481" s="30">
        <f t="shared" si="169"/>
        <v>0</v>
      </c>
      <c r="J481" s="30"/>
      <c r="K481" s="30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5.75" hidden="1" customHeight="1" outlineLevel="1">
      <c r="A482" s="7" t="s">
        <v>408</v>
      </c>
      <c r="B482" s="9" t="s">
        <v>848</v>
      </c>
      <c r="C482" s="31">
        <f t="shared" ref="C482:I482" si="170">+C434+C455+C459+C460+C465</f>
        <v>0</v>
      </c>
      <c r="D482" s="31">
        <f>+D434+D455+D459+D460+D465</f>
        <v>0</v>
      </c>
      <c r="E482" s="31">
        <f>+E434+E455+E459+E460+E465</f>
        <v>0</v>
      </c>
      <c r="F482" s="31">
        <f t="shared" si="170"/>
        <v>0</v>
      </c>
      <c r="G482" s="31">
        <f t="shared" si="170"/>
        <v>0</v>
      </c>
      <c r="H482" s="31">
        <f t="shared" si="170"/>
        <v>0</v>
      </c>
      <c r="I482" s="31">
        <f t="shared" si="170"/>
        <v>0</v>
      </c>
      <c r="J482" s="31"/>
      <c r="K482" s="3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s="4" customFormat="1" ht="15.75" hidden="1" customHeight="1" outlineLevel="1">
      <c r="A483" s="7" t="s">
        <v>410</v>
      </c>
      <c r="B483" s="9" t="s">
        <v>849</v>
      </c>
      <c r="C483" s="31">
        <f t="shared" ref="C483:I483" si="171">SUM(C484:C495)</f>
        <v>0</v>
      </c>
      <c r="D483" s="31">
        <f>SUM(D484:D495)</f>
        <v>0</v>
      </c>
      <c r="E483" s="31">
        <f>SUM(E484:E495)</f>
        <v>0</v>
      </c>
      <c r="F483" s="31">
        <f t="shared" si="171"/>
        <v>0</v>
      </c>
      <c r="G483" s="31">
        <f t="shared" si="171"/>
        <v>0</v>
      </c>
      <c r="H483" s="31">
        <f t="shared" si="171"/>
        <v>0</v>
      </c>
      <c r="I483" s="31">
        <f t="shared" si="171"/>
        <v>0</v>
      </c>
      <c r="J483" s="31"/>
      <c r="K483" s="31">
        <f>SUM(K484:K495)</f>
        <v>0</v>
      </c>
    </row>
    <row r="484" spans="1:32" hidden="1" outlineLevel="1">
      <c r="A484" s="27" t="s">
        <v>412</v>
      </c>
      <c r="B484" s="6" t="s">
        <v>850</v>
      </c>
      <c r="C484" s="30">
        <f t="shared" ref="C484:C495" si="172">SUM(F484:I484)</f>
        <v>0</v>
      </c>
      <c r="D484" s="30">
        <f t="shared" ref="D484:D495" si="173">SUM(G484:L484)</f>
        <v>0</v>
      </c>
      <c r="E484" s="30">
        <f t="shared" ref="E484:E495" si="174">SUM(H484:M484)</f>
        <v>0</v>
      </c>
      <c r="F484" s="30"/>
      <c r="G484" s="30"/>
      <c r="H484" s="30"/>
      <c r="I484" s="30">
        <f>SUM(J484:K484)</f>
        <v>0</v>
      </c>
      <c r="J484" s="30"/>
      <c r="K484" s="30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idden="1" outlineLevel="1">
      <c r="A485" s="27" t="s">
        <v>414</v>
      </c>
      <c r="B485" s="6" t="s">
        <v>851</v>
      </c>
      <c r="C485" s="30">
        <f t="shared" si="172"/>
        <v>0</v>
      </c>
      <c r="D485" s="30">
        <f t="shared" si="173"/>
        <v>0</v>
      </c>
      <c r="E485" s="30">
        <f t="shared" si="174"/>
        <v>0</v>
      </c>
      <c r="F485" s="30"/>
      <c r="G485" s="30"/>
      <c r="H485" s="30"/>
      <c r="I485" s="30">
        <f>SUM(J485:K485)</f>
        <v>0</v>
      </c>
      <c r="J485" s="30"/>
      <c r="K485" s="30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idden="1" outlineLevel="1">
      <c r="A486" s="27" t="s">
        <v>425</v>
      </c>
      <c r="B486" s="6" t="s">
        <v>852</v>
      </c>
      <c r="C486" s="30">
        <f t="shared" si="172"/>
        <v>0</v>
      </c>
      <c r="D486" s="30">
        <f t="shared" si="173"/>
        <v>0</v>
      </c>
      <c r="E486" s="30">
        <f t="shared" si="174"/>
        <v>0</v>
      </c>
      <c r="F486" s="30"/>
      <c r="G486" s="30"/>
      <c r="H486" s="30"/>
      <c r="I486" s="30"/>
      <c r="J486" s="30"/>
      <c r="K486" s="30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idden="1" outlineLevel="1">
      <c r="A487" s="27" t="s">
        <v>426</v>
      </c>
      <c r="B487" s="6" t="s">
        <v>853</v>
      </c>
      <c r="C487" s="30">
        <f t="shared" si="172"/>
        <v>0</v>
      </c>
      <c r="D487" s="30">
        <f t="shared" si="173"/>
        <v>0</v>
      </c>
      <c r="E487" s="30">
        <f t="shared" si="174"/>
        <v>0</v>
      </c>
      <c r="F487" s="30"/>
      <c r="G487" s="30"/>
      <c r="H487" s="30"/>
      <c r="I487" s="30">
        <f t="shared" ref="I487:I495" si="175">SUM(J487:K487)</f>
        <v>0</v>
      </c>
      <c r="J487" s="30"/>
      <c r="K487" s="30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idden="1" outlineLevel="1">
      <c r="A488" s="27" t="s">
        <v>428</v>
      </c>
      <c r="B488" s="6" t="s">
        <v>854</v>
      </c>
      <c r="C488" s="30">
        <f t="shared" si="172"/>
        <v>0</v>
      </c>
      <c r="D488" s="30">
        <f t="shared" si="173"/>
        <v>0</v>
      </c>
      <c r="E488" s="30">
        <f t="shared" si="174"/>
        <v>0</v>
      </c>
      <c r="F488" s="30"/>
      <c r="G488" s="30"/>
      <c r="H488" s="30"/>
      <c r="I488" s="30">
        <f t="shared" si="175"/>
        <v>0</v>
      </c>
      <c r="J488" s="30"/>
      <c r="K488" s="30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25.5" hidden="1" outlineLevel="1">
      <c r="A489" s="27" t="s">
        <v>430</v>
      </c>
      <c r="B489" s="6" t="s">
        <v>855</v>
      </c>
      <c r="C489" s="30">
        <f t="shared" si="172"/>
        <v>0</v>
      </c>
      <c r="D489" s="30">
        <f t="shared" si="173"/>
        <v>0</v>
      </c>
      <c r="E489" s="30">
        <f t="shared" si="174"/>
        <v>0</v>
      </c>
      <c r="F489" s="30"/>
      <c r="G489" s="30"/>
      <c r="H489" s="30"/>
      <c r="I489" s="30">
        <f t="shared" si="175"/>
        <v>0</v>
      </c>
      <c r="J489" s="30"/>
      <c r="K489" s="30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idden="1" outlineLevel="1">
      <c r="A490" s="27" t="s">
        <v>432</v>
      </c>
      <c r="B490" s="6" t="s">
        <v>856</v>
      </c>
      <c r="C490" s="30">
        <f t="shared" si="172"/>
        <v>0</v>
      </c>
      <c r="D490" s="30">
        <f t="shared" si="173"/>
        <v>0</v>
      </c>
      <c r="E490" s="30">
        <f t="shared" si="174"/>
        <v>0</v>
      </c>
      <c r="F490" s="30"/>
      <c r="G490" s="30"/>
      <c r="H490" s="30"/>
      <c r="I490" s="30">
        <f t="shared" si="175"/>
        <v>0</v>
      </c>
      <c r="J490" s="30"/>
      <c r="K490" s="30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idden="1" outlineLevel="1">
      <c r="A491" s="27" t="s">
        <v>434</v>
      </c>
      <c r="B491" s="6" t="s">
        <v>857</v>
      </c>
      <c r="C491" s="30">
        <f t="shared" si="172"/>
        <v>0</v>
      </c>
      <c r="D491" s="30">
        <f t="shared" si="173"/>
        <v>0</v>
      </c>
      <c r="E491" s="30">
        <f t="shared" si="174"/>
        <v>0</v>
      </c>
      <c r="F491" s="30"/>
      <c r="G491" s="30"/>
      <c r="H491" s="30"/>
      <c r="I491" s="30">
        <f t="shared" si="175"/>
        <v>0</v>
      </c>
      <c r="J491" s="30"/>
      <c r="K491" s="30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idden="1" outlineLevel="1">
      <c r="A492" s="27" t="s">
        <v>436</v>
      </c>
      <c r="B492" s="6" t="s">
        <v>858</v>
      </c>
      <c r="C492" s="30">
        <f t="shared" si="172"/>
        <v>0</v>
      </c>
      <c r="D492" s="30">
        <f t="shared" si="173"/>
        <v>0</v>
      </c>
      <c r="E492" s="30">
        <f t="shared" si="174"/>
        <v>0</v>
      </c>
      <c r="F492" s="30"/>
      <c r="G492" s="30"/>
      <c r="H492" s="30"/>
      <c r="I492" s="30">
        <f t="shared" si="175"/>
        <v>0</v>
      </c>
      <c r="J492" s="30"/>
      <c r="K492" s="30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idden="1" outlineLevel="1">
      <c r="A493" s="27" t="s">
        <v>438</v>
      </c>
      <c r="B493" s="6" t="s">
        <v>859</v>
      </c>
      <c r="C493" s="30">
        <f t="shared" si="172"/>
        <v>0</v>
      </c>
      <c r="D493" s="30">
        <f t="shared" si="173"/>
        <v>0</v>
      </c>
      <c r="E493" s="30">
        <f t="shared" si="174"/>
        <v>0</v>
      </c>
      <c r="F493" s="30"/>
      <c r="G493" s="30"/>
      <c r="H493" s="30"/>
      <c r="I493" s="30">
        <f t="shared" si="175"/>
        <v>0</v>
      </c>
      <c r="J493" s="30"/>
      <c r="K493" s="30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25.5" hidden="1" outlineLevel="1">
      <c r="A494" s="27" t="s">
        <v>440</v>
      </c>
      <c r="B494" s="6" t="s">
        <v>860</v>
      </c>
      <c r="C494" s="30">
        <f t="shared" si="172"/>
        <v>0</v>
      </c>
      <c r="D494" s="30">
        <f t="shared" si="173"/>
        <v>0</v>
      </c>
      <c r="E494" s="30">
        <f t="shared" si="174"/>
        <v>0</v>
      </c>
      <c r="F494" s="30"/>
      <c r="G494" s="30"/>
      <c r="H494" s="30"/>
      <c r="I494" s="30">
        <f t="shared" si="175"/>
        <v>0</v>
      </c>
      <c r="J494" s="30"/>
      <c r="K494" s="30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idden="1" outlineLevel="1">
      <c r="A495" s="27" t="s">
        <v>442</v>
      </c>
      <c r="B495" s="6" t="s">
        <v>861</v>
      </c>
      <c r="C495" s="30">
        <f t="shared" si="172"/>
        <v>0</v>
      </c>
      <c r="D495" s="30">
        <f t="shared" si="173"/>
        <v>0</v>
      </c>
      <c r="E495" s="30">
        <f t="shared" si="174"/>
        <v>0</v>
      </c>
      <c r="F495" s="30"/>
      <c r="G495" s="30"/>
      <c r="H495" s="30"/>
      <c r="I495" s="30">
        <f t="shared" si="175"/>
        <v>0</v>
      </c>
      <c r="J495" s="30"/>
      <c r="K495" s="30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s="22" customFormat="1" ht="22.5" hidden="1" customHeight="1">
      <c r="A496" s="20" t="s">
        <v>444</v>
      </c>
      <c r="B496" s="21" t="s">
        <v>862</v>
      </c>
      <c r="C496" s="36">
        <f t="shared" ref="C496:I496" si="176">+C410+C411+C421+C426+C482+C483</f>
        <v>0</v>
      </c>
      <c r="D496" s="36">
        <f>+D410+D411+D421+D426+D482+D483</f>
        <v>0</v>
      </c>
      <c r="E496" s="36">
        <f>+E410+E411+E421+E426+E482+E483</f>
        <v>0</v>
      </c>
      <c r="F496" s="36">
        <f t="shared" si="176"/>
        <v>0</v>
      </c>
      <c r="G496" s="36">
        <f t="shared" si="176"/>
        <v>0</v>
      </c>
      <c r="H496" s="36">
        <f t="shared" si="176"/>
        <v>0</v>
      </c>
      <c r="I496" s="36">
        <f t="shared" si="176"/>
        <v>0</v>
      </c>
      <c r="J496" s="36"/>
      <c r="K496" s="36">
        <f>+K410+K411+K421+K426+K482+K483</f>
        <v>0</v>
      </c>
    </row>
    <row r="497" spans="1:32" hidden="1" outlineLevel="1">
      <c r="A497" s="27" t="s">
        <v>446</v>
      </c>
      <c r="B497" s="6" t="s">
        <v>863</v>
      </c>
      <c r="C497" s="30">
        <f t="shared" ref="C497:C502" si="177">SUM(F497:I497)</f>
        <v>0</v>
      </c>
      <c r="D497" s="30">
        <f>SUM(G497:L497)</f>
        <v>0</v>
      </c>
      <c r="E497" s="30">
        <f>SUM(H497:M497)</f>
        <v>0</v>
      </c>
      <c r="F497" s="30"/>
      <c r="G497" s="30"/>
      <c r="H497" s="30"/>
      <c r="I497" s="30"/>
      <c r="J497" s="30"/>
      <c r="K497" s="30"/>
    </row>
    <row r="498" spans="1:32" outlineLevel="1">
      <c r="A498" s="27" t="s">
        <v>448</v>
      </c>
      <c r="B498" s="6" t="s">
        <v>864</v>
      </c>
      <c r="C498" s="30">
        <f t="shared" si="177"/>
        <v>0</v>
      </c>
      <c r="D498" s="30">
        <v>0</v>
      </c>
      <c r="E498" s="30">
        <v>0</v>
      </c>
      <c r="F498" s="30"/>
      <c r="G498" s="30"/>
      <c r="H498" s="30"/>
      <c r="I498" s="30">
        <f>+I499+I500</f>
        <v>0</v>
      </c>
      <c r="J498" s="30"/>
      <c r="K498" s="30"/>
    </row>
    <row r="499" spans="1:32" outlineLevel="1">
      <c r="A499" s="27" t="s">
        <v>450</v>
      </c>
      <c r="B499" s="6" t="s">
        <v>865</v>
      </c>
      <c r="C499" s="30">
        <f t="shared" si="177"/>
        <v>0</v>
      </c>
      <c r="D499" s="30">
        <v>0</v>
      </c>
      <c r="E499" s="30">
        <v>0</v>
      </c>
      <c r="F499" s="30"/>
      <c r="G499" s="30"/>
      <c r="H499" s="30"/>
      <c r="I499" s="30"/>
      <c r="J499" s="30"/>
      <c r="K499" s="30">
        <v>0</v>
      </c>
    </row>
    <row r="500" spans="1:32" hidden="1" outlineLevel="1">
      <c r="A500" s="27" t="s">
        <v>452</v>
      </c>
      <c r="B500" s="6" t="s">
        <v>866</v>
      </c>
      <c r="C500" s="30">
        <f t="shared" si="177"/>
        <v>0</v>
      </c>
      <c r="D500" s="30">
        <f t="shared" ref="D500:E502" si="178">SUM(G500:L500)</f>
        <v>0</v>
      </c>
      <c r="E500" s="30">
        <f t="shared" si="178"/>
        <v>0</v>
      </c>
      <c r="F500" s="30"/>
      <c r="G500" s="30"/>
      <c r="H500" s="30"/>
      <c r="I500" s="30"/>
      <c r="J500" s="30"/>
      <c r="K500" s="30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idden="1" outlineLevel="1">
      <c r="A501" s="27" t="s">
        <v>454</v>
      </c>
      <c r="B501" s="6" t="s">
        <v>867</v>
      </c>
      <c r="C501" s="30">
        <f t="shared" si="177"/>
        <v>0</v>
      </c>
      <c r="D501" s="30">
        <f t="shared" si="178"/>
        <v>0</v>
      </c>
      <c r="E501" s="30">
        <f t="shared" si="178"/>
        <v>0</v>
      </c>
      <c r="F501" s="30"/>
      <c r="G501" s="30"/>
      <c r="H501" s="30"/>
      <c r="I501" s="30">
        <f>SUM(J501:K501)</f>
        <v>0</v>
      </c>
      <c r="J501" s="30"/>
      <c r="K501" s="30"/>
    </row>
    <row r="502" spans="1:32" hidden="1" outlineLevel="1">
      <c r="A502" s="27" t="s">
        <v>456</v>
      </c>
      <c r="B502" s="6" t="s">
        <v>868</v>
      </c>
      <c r="C502" s="30">
        <f t="shared" si="177"/>
        <v>0</v>
      </c>
      <c r="D502" s="30">
        <f t="shared" si="178"/>
        <v>0</v>
      </c>
      <c r="E502" s="30">
        <f t="shared" si="178"/>
        <v>0</v>
      </c>
      <c r="F502" s="30"/>
      <c r="G502" s="30"/>
      <c r="H502" s="30"/>
      <c r="I502" s="30">
        <f>SUM(J502:K502)</f>
        <v>0</v>
      </c>
      <c r="J502" s="30"/>
      <c r="K502" s="30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idden="1" outlineLevel="1">
      <c r="A503" s="27" t="s">
        <v>457</v>
      </c>
      <c r="B503" s="6" t="s">
        <v>869</v>
      </c>
      <c r="C503" s="30">
        <f t="shared" ref="C503:I503" si="179">SUM(C504:C509)</f>
        <v>0</v>
      </c>
      <c r="D503" s="30">
        <f>SUM(D504:D509)</f>
        <v>0</v>
      </c>
      <c r="E503" s="30">
        <f>SUM(E504:E509)</f>
        <v>0</v>
      </c>
      <c r="F503" s="30">
        <f t="shared" si="179"/>
        <v>0</v>
      </c>
      <c r="G503" s="30">
        <f t="shared" si="179"/>
        <v>0</v>
      </c>
      <c r="H503" s="30">
        <f t="shared" si="179"/>
        <v>0</v>
      </c>
      <c r="I503" s="30">
        <f t="shared" si="179"/>
        <v>0</v>
      </c>
      <c r="J503" s="30"/>
      <c r="K503" s="30">
        <f>SUM(K504:K509)</f>
        <v>0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idden="1" outlineLevel="1">
      <c r="A504" s="27" t="s">
        <v>459</v>
      </c>
      <c r="B504" s="6" t="s">
        <v>870</v>
      </c>
      <c r="C504" s="30">
        <f t="shared" ref="C504:C509" si="180">SUM(F504:I504)</f>
        <v>0</v>
      </c>
      <c r="D504" s="30">
        <f t="shared" ref="D504:E509" si="181">SUM(G504:L504)</f>
        <v>0</v>
      </c>
      <c r="E504" s="30">
        <f t="shared" si="181"/>
        <v>0</v>
      </c>
      <c r="F504" s="30"/>
      <c r="G504" s="30"/>
      <c r="H504" s="30"/>
      <c r="I504" s="30">
        <f>SUM(J504:K504)</f>
        <v>0</v>
      </c>
      <c r="J504" s="30"/>
      <c r="K504" s="30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idden="1" outlineLevel="1">
      <c r="A505" s="27" t="s">
        <v>461</v>
      </c>
      <c r="B505" s="6" t="s">
        <v>871</v>
      </c>
      <c r="C505" s="30">
        <f t="shared" si="180"/>
        <v>0</v>
      </c>
      <c r="D505" s="30">
        <f t="shared" si="181"/>
        <v>0</v>
      </c>
      <c r="E505" s="30">
        <f t="shared" si="181"/>
        <v>0</v>
      </c>
      <c r="F505" s="30"/>
      <c r="G505" s="30"/>
      <c r="H505" s="30"/>
      <c r="I505" s="30"/>
      <c r="J505" s="30"/>
      <c r="K505" s="30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idden="1" outlineLevel="1">
      <c r="A506" s="27" t="s">
        <v>463</v>
      </c>
      <c r="B506" s="6" t="s">
        <v>872</v>
      </c>
      <c r="C506" s="30">
        <f t="shared" si="180"/>
        <v>0</v>
      </c>
      <c r="D506" s="30">
        <f t="shared" si="181"/>
        <v>0</v>
      </c>
      <c r="E506" s="30">
        <f t="shared" si="181"/>
        <v>0</v>
      </c>
      <c r="F506" s="30"/>
      <c r="G506" s="30"/>
      <c r="H506" s="30"/>
      <c r="I506" s="30">
        <f>SUM(J506:K506)</f>
        <v>0</v>
      </c>
      <c r="J506" s="30"/>
      <c r="K506" s="30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idden="1" outlineLevel="1">
      <c r="A507" s="27" t="s">
        <v>465</v>
      </c>
      <c r="B507" s="6" t="s">
        <v>879</v>
      </c>
      <c r="C507" s="30">
        <f t="shared" si="180"/>
        <v>0</v>
      </c>
      <c r="D507" s="30">
        <f t="shared" si="181"/>
        <v>0</v>
      </c>
      <c r="E507" s="30">
        <f t="shared" si="181"/>
        <v>0</v>
      </c>
      <c r="F507" s="30"/>
      <c r="G507" s="30"/>
      <c r="H507" s="30"/>
      <c r="I507" s="30">
        <f>SUM(J507:K507)</f>
        <v>0</v>
      </c>
      <c r="J507" s="30"/>
      <c r="K507" s="30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idden="1" outlineLevel="1">
      <c r="A508" s="27" t="s">
        <v>467</v>
      </c>
      <c r="B508" s="6" t="s">
        <v>880</v>
      </c>
      <c r="C508" s="30">
        <f t="shared" si="180"/>
        <v>0</v>
      </c>
      <c r="D508" s="30">
        <f t="shared" si="181"/>
        <v>0</v>
      </c>
      <c r="E508" s="30">
        <f t="shared" si="181"/>
        <v>0</v>
      </c>
      <c r="F508" s="30"/>
      <c r="G508" s="30"/>
      <c r="H508" s="30"/>
      <c r="I508" s="30">
        <f>SUM(J508:K508)</f>
        <v>0</v>
      </c>
      <c r="J508" s="30"/>
      <c r="K508" s="30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idden="1" outlineLevel="1">
      <c r="A509" s="27" t="s">
        <v>469</v>
      </c>
      <c r="B509" s="6" t="s">
        <v>881</v>
      </c>
      <c r="C509" s="30">
        <f t="shared" si="180"/>
        <v>0</v>
      </c>
      <c r="D509" s="30">
        <f t="shared" si="181"/>
        <v>0</v>
      </c>
      <c r="E509" s="30">
        <f t="shared" si="181"/>
        <v>0</v>
      </c>
      <c r="F509" s="30"/>
      <c r="G509" s="30"/>
      <c r="H509" s="30"/>
      <c r="I509" s="30">
        <f>SUM(J509:K509)</f>
        <v>0</v>
      </c>
      <c r="J509" s="30"/>
      <c r="K509" s="30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outlineLevel="1">
      <c r="A510" s="27" t="s">
        <v>471</v>
      </c>
      <c r="B510" s="6" t="s">
        <v>882</v>
      </c>
      <c r="C510" s="30">
        <v>803</v>
      </c>
      <c r="D510" s="30">
        <v>403</v>
      </c>
      <c r="E510" s="30">
        <v>235</v>
      </c>
      <c r="F510" s="30"/>
      <c r="G510" s="30"/>
      <c r="H510" s="30"/>
      <c r="I510" s="30">
        <f>SUM(J510:K510)</f>
        <v>0</v>
      </c>
      <c r="J510" s="30"/>
      <c r="K510" s="30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outlineLevel="1">
      <c r="A511" s="27" t="s">
        <v>473</v>
      </c>
      <c r="B511" s="6" t="s">
        <v>883</v>
      </c>
      <c r="C511" s="30">
        <v>217</v>
      </c>
      <c r="D511" s="30">
        <v>109</v>
      </c>
      <c r="E511" s="30">
        <v>63</v>
      </c>
      <c r="F511" s="30"/>
      <c r="G511" s="30"/>
      <c r="H511" s="30"/>
      <c r="I511" s="30"/>
      <c r="J511" s="30"/>
      <c r="K511" s="30"/>
    </row>
    <row r="512" spans="1:32" outlineLevel="1">
      <c r="A512" s="27" t="s">
        <v>475</v>
      </c>
      <c r="B512" s="6" t="s">
        <v>884</v>
      </c>
      <c r="C512" s="30">
        <f t="shared" ref="C512:C525" si="182">SUM(F512:I512)</f>
        <v>0</v>
      </c>
      <c r="D512" s="30">
        <v>400</v>
      </c>
      <c r="E512" s="30">
        <v>398</v>
      </c>
      <c r="F512" s="30"/>
      <c r="G512" s="30"/>
      <c r="H512" s="30"/>
      <c r="I512" s="30">
        <f>SUM(J512:K512)</f>
        <v>0</v>
      </c>
      <c r="J512" s="30"/>
      <c r="K512" s="30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outlineLevel="1">
      <c r="A513" s="27" t="s">
        <v>477</v>
      </c>
      <c r="B513" s="6" t="s">
        <v>885</v>
      </c>
      <c r="C513" s="30">
        <f t="shared" si="182"/>
        <v>0</v>
      </c>
      <c r="D513" s="30">
        <v>0</v>
      </c>
      <c r="E513" s="30">
        <v>0</v>
      </c>
      <c r="F513" s="30"/>
      <c r="G513" s="30"/>
      <c r="H513" s="30"/>
      <c r="I513" s="30"/>
      <c r="J513" s="30"/>
      <c r="K513" s="30"/>
    </row>
    <row r="514" spans="1:32" hidden="1" outlineLevel="1">
      <c r="A514" s="27" t="s">
        <v>479</v>
      </c>
      <c r="B514" s="6" t="s">
        <v>886</v>
      </c>
      <c r="C514" s="30">
        <f t="shared" si="182"/>
        <v>0</v>
      </c>
      <c r="D514" s="30">
        <f t="shared" ref="D514:D525" si="183">SUM(G514:L514)</f>
        <v>0</v>
      </c>
      <c r="E514" s="30">
        <f t="shared" ref="E514:E525" si="184">SUM(H514:M514)</f>
        <v>0</v>
      </c>
      <c r="F514" s="30"/>
      <c r="G514" s="30"/>
      <c r="H514" s="30"/>
      <c r="I514" s="30">
        <f t="shared" ref="I514:I521" si="185">SUM(J514:K514)</f>
        <v>0</v>
      </c>
      <c r="J514" s="30"/>
      <c r="K514" s="30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idden="1" outlineLevel="1">
      <c r="A515" s="27" t="s">
        <v>481</v>
      </c>
      <c r="B515" s="6" t="s">
        <v>887</v>
      </c>
      <c r="C515" s="30">
        <f t="shared" si="182"/>
        <v>0</v>
      </c>
      <c r="D515" s="30">
        <f t="shared" si="183"/>
        <v>0</v>
      </c>
      <c r="E515" s="30">
        <f t="shared" si="184"/>
        <v>0</v>
      </c>
      <c r="F515" s="30"/>
      <c r="G515" s="30"/>
      <c r="H515" s="30"/>
      <c r="I515" s="30">
        <f t="shared" si="185"/>
        <v>0</v>
      </c>
      <c r="J515" s="30"/>
      <c r="K515" s="30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idden="1" outlineLevel="1">
      <c r="A516" s="27" t="s">
        <v>483</v>
      </c>
      <c r="B516" s="6" t="s">
        <v>888</v>
      </c>
      <c r="C516" s="30">
        <f t="shared" si="182"/>
        <v>0</v>
      </c>
      <c r="D516" s="30">
        <f t="shared" si="183"/>
        <v>0</v>
      </c>
      <c r="E516" s="30">
        <f t="shared" si="184"/>
        <v>0</v>
      </c>
      <c r="F516" s="30"/>
      <c r="G516" s="30"/>
      <c r="H516" s="30"/>
      <c r="I516" s="30">
        <f t="shared" si="185"/>
        <v>0</v>
      </c>
      <c r="J516" s="30"/>
      <c r="K516" s="30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idden="1" outlineLevel="1">
      <c r="A517" s="27" t="s">
        <v>485</v>
      </c>
      <c r="B517" s="6" t="s">
        <v>889</v>
      </c>
      <c r="C517" s="30">
        <f t="shared" si="182"/>
        <v>0</v>
      </c>
      <c r="D517" s="30">
        <f t="shared" si="183"/>
        <v>0</v>
      </c>
      <c r="E517" s="30">
        <f t="shared" si="184"/>
        <v>0</v>
      </c>
      <c r="F517" s="30"/>
      <c r="G517" s="30"/>
      <c r="H517" s="30"/>
      <c r="I517" s="30">
        <f t="shared" si="185"/>
        <v>0</v>
      </c>
      <c r="J517" s="30"/>
      <c r="K517" s="30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idden="1" outlineLevel="1">
      <c r="A518" s="27" t="s">
        <v>487</v>
      </c>
      <c r="B518" s="6" t="s">
        <v>890</v>
      </c>
      <c r="C518" s="30">
        <f t="shared" si="182"/>
        <v>0</v>
      </c>
      <c r="D518" s="30">
        <f t="shared" si="183"/>
        <v>0</v>
      </c>
      <c r="E518" s="30">
        <f t="shared" si="184"/>
        <v>0</v>
      </c>
      <c r="F518" s="30"/>
      <c r="G518" s="30"/>
      <c r="H518" s="30"/>
      <c r="I518" s="30">
        <f t="shared" si="185"/>
        <v>0</v>
      </c>
      <c r="J518" s="30"/>
      <c r="K518" s="30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idden="1" outlineLevel="1">
      <c r="A519" s="27" t="s">
        <v>538</v>
      </c>
      <c r="B519" s="6" t="s">
        <v>891</v>
      </c>
      <c r="C519" s="30">
        <f t="shared" si="182"/>
        <v>0</v>
      </c>
      <c r="D519" s="30">
        <f t="shared" si="183"/>
        <v>0</v>
      </c>
      <c r="E519" s="30">
        <f t="shared" si="184"/>
        <v>0</v>
      </c>
      <c r="F519" s="30"/>
      <c r="G519" s="30"/>
      <c r="H519" s="30"/>
      <c r="I519" s="30">
        <f t="shared" si="185"/>
        <v>0</v>
      </c>
      <c r="J519" s="30"/>
      <c r="K519" s="30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idden="1" outlineLevel="1">
      <c r="A520" s="27" t="s">
        <v>540</v>
      </c>
      <c r="B520" s="6" t="s">
        <v>892</v>
      </c>
      <c r="C520" s="30">
        <f t="shared" si="182"/>
        <v>0</v>
      </c>
      <c r="D520" s="30">
        <f t="shared" si="183"/>
        <v>0</v>
      </c>
      <c r="E520" s="30">
        <f t="shared" si="184"/>
        <v>0</v>
      </c>
      <c r="F520" s="30"/>
      <c r="G520" s="30"/>
      <c r="H520" s="30"/>
      <c r="I520" s="30">
        <f t="shared" si="185"/>
        <v>0</v>
      </c>
      <c r="J520" s="30"/>
      <c r="K520" s="30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idden="1" outlineLevel="1">
      <c r="A521" s="27" t="s">
        <v>542</v>
      </c>
      <c r="B521" s="6" t="s">
        <v>893</v>
      </c>
      <c r="C521" s="30">
        <f t="shared" si="182"/>
        <v>0</v>
      </c>
      <c r="D521" s="30">
        <f t="shared" si="183"/>
        <v>0</v>
      </c>
      <c r="E521" s="30">
        <f t="shared" si="184"/>
        <v>0</v>
      </c>
      <c r="F521" s="30"/>
      <c r="G521" s="30"/>
      <c r="H521" s="30"/>
      <c r="I521" s="30">
        <f t="shared" si="185"/>
        <v>0</v>
      </c>
      <c r="J521" s="30"/>
      <c r="K521" s="30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idden="1" outlineLevel="1">
      <c r="A522" s="27" t="s">
        <v>544</v>
      </c>
      <c r="B522" s="6" t="s">
        <v>894</v>
      </c>
      <c r="C522" s="30">
        <f t="shared" si="182"/>
        <v>0</v>
      </c>
      <c r="D522" s="30">
        <f t="shared" si="183"/>
        <v>0</v>
      </c>
      <c r="E522" s="30">
        <f t="shared" si="184"/>
        <v>0</v>
      </c>
      <c r="F522" s="30"/>
      <c r="G522" s="30"/>
      <c r="H522" s="30"/>
      <c r="I522" s="30"/>
      <c r="J522" s="30"/>
      <c r="K522" s="30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idden="1" outlineLevel="1">
      <c r="A523" s="27" t="s">
        <v>546</v>
      </c>
      <c r="B523" s="6" t="s">
        <v>895</v>
      </c>
      <c r="C523" s="30">
        <f t="shared" si="182"/>
        <v>0</v>
      </c>
      <c r="D523" s="30">
        <f t="shared" si="183"/>
        <v>0</v>
      </c>
      <c r="E523" s="30">
        <f t="shared" si="184"/>
        <v>0</v>
      </c>
      <c r="F523" s="30"/>
      <c r="G523" s="30"/>
      <c r="H523" s="30"/>
      <c r="I523" s="30">
        <f>SUM(J523:K523)</f>
        <v>0</v>
      </c>
      <c r="J523" s="30"/>
      <c r="K523" s="30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38.25" hidden="1" outlineLevel="1">
      <c r="A524" s="27" t="s">
        <v>548</v>
      </c>
      <c r="B524" s="6" t="s">
        <v>896</v>
      </c>
      <c r="C524" s="30">
        <f t="shared" si="182"/>
        <v>0</v>
      </c>
      <c r="D524" s="30">
        <f t="shared" si="183"/>
        <v>0</v>
      </c>
      <c r="E524" s="30">
        <f t="shared" si="184"/>
        <v>0</v>
      </c>
      <c r="F524" s="30"/>
      <c r="G524" s="30"/>
      <c r="H524" s="30"/>
      <c r="I524" s="30">
        <f>SUM(J524:K524)</f>
        <v>0</v>
      </c>
      <c r="J524" s="30"/>
      <c r="K524" s="30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idden="1" outlineLevel="1">
      <c r="A525" s="27" t="s">
        <v>550</v>
      </c>
      <c r="B525" s="6" t="s">
        <v>897</v>
      </c>
      <c r="C525" s="30">
        <f t="shared" si="182"/>
        <v>0</v>
      </c>
      <c r="D525" s="30">
        <f t="shared" si="183"/>
        <v>0</v>
      </c>
      <c r="E525" s="30">
        <f t="shared" si="184"/>
        <v>0</v>
      </c>
      <c r="F525" s="30"/>
      <c r="G525" s="30"/>
      <c r="H525" s="30"/>
      <c r="I525" s="30">
        <f>SUM(J525:K525)</f>
        <v>0</v>
      </c>
      <c r="J525" s="30"/>
      <c r="K525" s="30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s="22" customFormat="1" ht="22.5" customHeight="1" collapsed="1">
      <c r="A526" s="20" t="s">
        <v>552</v>
      </c>
      <c r="B526" s="21" t="s">
        <v>898</v>
      </c>
      <c r="C526" s="36">
        <f t="shared" ref="C526:I526" si="186">+C497+C498+C501+C503+C510+C511+C512+C513+C517+C522</f>
        <v>1020</v>
      </c>
      <c r="D526" s="36">
        <f>+D497+D498+D501+D503+D510+D511+D512+D513+D517+D522</f>
        <v>912</v>
      </c>
      <c r="E526" s="36">
        <f>+E497+E498+E501+E503+E510+E511+E512+E513+E517+E522</f>
        <v>696</v>
      </c>
      <c r="F526" s="36">
        <f t="shared" si="186"/>
        <v>0</v>
      </c>
      <c r="G526" s="36">
        <f t="shared" si="186"/>
        <v>0</v>
      </c>
      <c r="H526" s="36">
        <f t="shared" si="186"/>
        <v>0</v>
      </c>
      <c r="I526" s="36">
        <f t="shared" si="186"/>
        <v>0</v>
      </c>
      <c r="J526" s="36"/>
      <c r="K526" s="36">
        <f>+K497+K498+K501+K503+K510+K511+K512+K513+K517+K522</f>
        <v>0</v>
      </c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</row>
    <row r="527" spans="1:32" hidden="1" outlineLevel="1">
      <c r="A527" s="27" t="s">
        <v>554</v>
      </c>
      <c r="B527" s="6" t="s">
        <v>899</v>
      </c>
      <c r="C527" s="30">
        <f t="shared" ref="C527:C534" si="187">SUM(F527:I527)</f>
        <v>0</v>
      </c>
      <c r="D527" s="30">
        <f t="shared" ref="D527:E534" si="188">SUM(G527:L527)</f>
        <v>0</v>
      </c>
      <c r="E527" s="30">
        <f t="shared" si="188"/>
        <v>0</v>
      </c>
      <c r="F527" s="30"/>
      <c r="G527" s="30"/>
      <c r="H527" s="30"/>
      <c r="I527" s="30">
        <f t="shared" ref="I527:I534" si="189">SUM(J527:K527)</f>
        <v>0</v>
      </c>
      <c r="J527" s="30"/>
      <c r="K527" s="30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idden="1" outlineLevel="1">
      <c r="A528" s="27" t="s">
        <v>556</v>
      </c>
      <c r="B528" s="6" t="s">
        <v>900</v>
      </c>
      <c r="C528" s="30">
        <f t="shared" si="187"/>
        <v>0</v>
      </c>
      <c r="D528" s="30">
        <f t="shared" si="188"/>
        <v>0</v>
      </c>
      <c r="E528" s="30">
        <f t="shared" si="188"/>
        <v>0</v>
      </c>
      <c r="F528" s="30"/>
      <c r="G528" s="30"/>
      <c r="H528" s="30"/>
      <c r="I528" s="30">
        <f t="shared" si="189"/>
        <v>0</v>
      </c>
      <c r="J528" s="30"/>
      <c r="K528" s="30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idden="1" outlineLevel="1">
      <c r="A529" s="27" t="s">
        <v>558</v>
      </c>
      <c r="B529" s="6" t="s">
        <v>901</v>
      </c>
      <c r="C529" s="30">
        <f t="shared" si="187"/>
        <v>0</v>
      </c>
      <c r="D529" s="30">
        <f t="shared" si="188"/>
        <v>0</v>
      </c>
      <c r="E529" s="30">
        <f t="shared" si="188"/>
        <v>0</v>
      </c>
      <c r="F529" s="30"/>
      <c r="G529" s="30"/>
      <c r="H529" s="30"/>
      <c r="I529" s="30">
        <f t="shared" si="189"/>
        <v>0</v>
      </c>
      <c r="J529" s="30"/>
      <c r="K529" s="30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idden="1" outlineLevel="1">
      <c r="A530" s="27" t="s">
        <v>560</v>
      </c>
      <c r="B530" s="6" t="s">
        <v>902</v>
      </c>
      <c r="C530" s="30">
        <f t="shared" si="187"/>
        <v>0</v>
      </c>
      <c r="D530" s="30">
        <f t="shared" si="188"/>
        <v>0</v>
      </c>
      <c r="E530" s="30">
        <f t="shared" si="188"/>
        <v>0</v>
      </c>
      <c r="F530" s="30"/>
      <c r="G530" s="30"/>
      <c r="H530" s="30"/>
      <c r="I530" s="30">
        <f t="shared" si="189"/>
        <v>0</v>
      </c>
      <c r="J530" s="30"/>
      <c r="K530" s="30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idden="1" outlineLevel="1">
      <c r="A531" s="27" t="s">
        <v>565</v>
      </c>
      <c r="B531" s="6" t="s">
        <v>903</v>
      </c>
      <c r="C531" s="30">
        <f t="shared" si="187"/>
        <v>0</v>
      </c>
      <c r="D531" s="30">
        <f t="shared" si="188"/>
        <v>0</v>
      </c>
      <c r="E531" s="30">
        <f t="shared" si="188"/>
        <v>0</v>
      </c>
      <c r="F531" s="30"/>
      <c r="G531" s="30"/>
      <c r="H531" s="30"/>
      <c r="I531" s="30">
        <f t="shared" si="189"/>
        <v>0</v>
      </c>
      <c r="J531" s="30"/>
      <c r="K531" s="30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idden="1" outlineLevel="1">
      <c r="A532" s="27" t="s">
        <v>567</v>
      </c>
      <c r="B532" s="6" t="s">
        <v>904</v>
      </c>
      <c r="C532" s="30">
        <f t="shared" si="187"/>
        <v>0</v>
      </c>
      <c r="D532" s="30">
        <f t="shared" si="188"/>
        <v>0</v>
      </c>
      <c r="E532" s="30">
        <f t="shared" si="188"/>
        <v>0</v>
      </c>
      <c r="F532" s="30"/>
      <c r="G532" s="30"/>
      <c r="H532" s="30"/>
      <c r="I532" s="30">
        <f t="shared" si="189"/>
        <v>0</v>
      </c>
      <c r="J532" s="30"/>
      <c r="K532" s="30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idden="1" outlineLevel="1">
      <c r="A533" s="27" t="s">
        <v>569</v>
      </c>
      <c r="B533" s="6" t="s">
        <v>905</v>
      </c>
      <c r="C533" s="30">
        <f t="shared" si="187"/>
        <v>0</v>
      </c>
      <c r="D533" s="30">
        <f t="shared" si="188"/>
        <v>0</v>
      </c>
      <c r="E533" s="30">
        <f t="shared" si="188"/>
        <v>0</v>
      </c>
      <c r="F533" s="30"/>
      <c r="G533" s="30"/>
      <c r="H533" s="30"/>
      <c r="I533" s="30">
        <f t="shared" si="189"/>
        <v>0</v>
      </c>
      <c r="J533" s="30"/>
      <c r="K533" s="30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idden="1" outlineLevel="1">
      <c r="A534" s="27" t="s">
        <v>571</v>
      </c>
      <c r="B534" s="6" t="s">
        <v>906</v>
      </c>
      <c r="C534" s="30">
        <f t="shared" si="187"/>
        <v>0</v>
      </c>
      <c r="D534" s="30">
        <f t="shared" si="188"/>
        <v>0</v>
      </c>
      <c r="E534" s="30">
        <f t="shared" si="188"/>
        <v>0</v>
      </c>
      <c r="F534" s="30"/>
      <c r="G534" s="30"/>
      <c r="H534" s="30"/>
      <c r="I534" s="30">
        <f t="shared" si="189"/>
        <v>0</v>
      </c>
      <c r="J534" s="30"/>
      <c r="K534" s="30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s="22" customFormat="1" ht="22.5" hidden="1" customHeight="1">
      <c r="A535" s="20" t="s">
        <v>573</v>
      </c>
      <c r="B535" s="21" t="s">
        <v>907</v>
      </c>
      <c r="C535" s="36">
        <f t="shared" ref="C535:I535" si="190">+C527+C529++C531+C532+C534</f>
        <v>0</v>
      </c>
      <c r="D535" s="36">
        <f>+D527+D529++D531+D532+D534</f>
        <v>0</v>
      </c>
      <c r="E535" s="36">
        <f>+E527+E529++E531+E532+E534</f>
        <v>0</v>
      </c>
      <c r="F535" s="36">
        <f t="shared" si="190"/>
        <v>0</v>
      </c>
      <c r="G535" s="36">
        <f t="shared" si="190"/>
        <v>0</v>
      </c>
      <c r="H535" s="36">
        <f t="shared" si="190"/>
        <v>0</v>
      </c>
      <c r="I535" s="36">
        <f t="shared" si="190"/>
        <v>0</v>
      </c>
      <c r="J535" s="36"/>
      <c r="K535" s="36">
        <f>+K527+K529++K531+K532+K534</f>
        <v>0</v>
      </c>
    </row>
    <row r="536" spans="1:32" ht="25.5" hidden="1" outlineLevel="1">
      <c r="A536" s="27" t="s">
        <v>575</v>
      </c>
      <c r="B536" s="6" t="s">
        <v>908</v>
      </c>
      <c r="C536" s="30">
        <f>SUM(F536:I536)</f>
        <v>0</v>
      </c>
      <c r="D536" s="30">
        <f>SUM(G536:L536)</f>
        <v>0</v>
      </c>
      <c r="E536" s="30">
        <f>SUM(H536:M536)</f>
        <v>0</v>
      </c>
      <c r="F536" s="30"/>
      <c r="G536" s="30"/>
      <c r="H536" s="30"/>
      <c r="I536" s="30">
        <f>SUM(J536:K536)</f>
        <v>0</v>
      </c>
      <c r="J536" s="30"/>
      <c r="K536" s="30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25.5" hidden="1" outlineLevel="1">
      <c r="A537" s="27" t="s">
        <v>577</v>
      </c>
      <c r="B537" s="6" t="s">
        <v>909</v>
      </c>
      <c r="C537" s="30">
        <f t="shared" ref="C537:I537" si="191">SUM(C538:C548)</f>
        <v>0</v>
      </c>
      <c r="D537" s="30">
        <f>SUM(D538:D548)</f>
        <v>0</v>
      </c>
      <c r="E537" s="30">
        <f>SUM(E538:E548)</f>
        <v>0</v>
      </c>
      <c r="F537" s="30">
        <f t="shared" si="191"/>
        <v>0</v>
      </c>
      <c r="G537" s="30">
        <f t="shared" si="191"/>
        <v>0</v>
      </c>
      <c r="H537" s="30">
        <f t="shared" si="191"/>
        <v>0</v>
      </c>
      <c r="I537" s="30">
        <f t="shared" si="191"/>
        <v>0</v>
      </c>
      <c r="J537" s="30"/>
      <c r="K537" s="30">
        <f>SUM(K538:K548)</f>
        <v>0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idden="1" outlineLevel="1">
      <c r="A538" s="27" t="s">
        <v>582</v>
      </c>
      <c r="B538" s="6" t="s">
        <v>910</v>
      </c>
      <c r="C538" s="30">
        <f t="shared" ref="C538:C548" si="192">SUM(F538:I538)</f>
        <v>0</v>
      </c>
      <c r="D538" s="30">
        <f t="shared" ref="D538:D548" si="193">SUM(G538:L538)</f>
        <v>0</v>
      </c>
      <c r="E538" s="30">
        <f t="shared" ref="E538:E548" si="194">SUM(H538:M538)</f>
        <v>0</v>
      </c>
      <c r="F538" s="30"/>
      <c r="G538" s="30"/>
      <c r="H538" s="30"/>
      <c r="I538" s="30">
        <f t="shared" ref="I538:I548" si="195">SUM(J538:K538)</f>
        <v>0</v>
      </c>
      <c r="J538" s="30"/>
      <c r="K538" s="30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idden="1" outlineLevel="1">
      <c r="A539" s="27" t="s">
        <v>584</v>
      </c>
      <c r="B539" s="6" t="s">
        <v>911</v>
      </c>
      <c r="C539" s="30">
        <f t="shared" si="192"/>
        <v>0</v>
      </c>
      <c r="D539" s="30">
        <f t="shared" si="193"/>
        <v>0</v>
      </c>
      <c r="E539" s="30">
        <f t="shared" si="194"/>
        <v>0</v>
      </c>
      <c r="F539" s="30"/>
      <c r="G539" s="30"/>
      <c r="H539" s="30"/>
      <c r="I539" s="30">
        <f t="shared" si="195"/>
        <v>0</v>
      </c>
      <c r="J539" s="30"/>
      <c r="K539" s="30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idden="1" outlineLevel="1">
      <c r="A540" s="27" t="s">
        <v>586</v>
      </c>
      <c r="B540" s="6" t="s">
        <v>912</v>
      </c>
      <c r="C540" s="30">
        <f t="shared" si="192"/>
        <v>0</v>
      </c>
      <c r="D540" s="30">
        <f t="shared" si="193"/>
        <v>0</v>
      </c>
      <c r="E540" s="30">
        <f t="shared" si="194"/>
        <v>0</v>
      </c>
      <c r="F540" s="30"/>
      <c r="G540" s="30"/>
      <c r="H540" s="30"/>
      <c r="I540" s="30">
        <f t="shared" si="195"/>
        <v>0</v>
      </c>
      <c r="J540" s="30"/>
      <c r="K540" s="30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idden="1" outlineLevel="1">
      <c r="A541" s="27" t="s">
        <v>588</v>
      </c>
      <c r="B541" s="6" t="s">
        <v>913</v>
      </c>
      <c r="C541" s="30">
        <f t="shared" si="192"/>
        <v>0</v>
      </c>
      <c r="D541" s="30">
        <f t="shared" si="193"/>
        <v>0</v>
      </c>
      <c r="E541" s="30">
        <f t="shared" si="194"/>
        <v>0</v>
      </c>
      <c r="F541" s="30"/>
      <c r="G541" s="30"/>
      <c r="H541" s="30"/>
      <c r="I541" s="30">
        <f t="shared" si="195"/>
        <v>0</v>
      </c>
      <c r="J541" s="30"/>
      <c r="K541" s="30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idden="1" outlineLevel="1">
      <c r="A542" s="27" t="s">
        <v>590</v>
      </c>
      <c r="B542" s="6" t="s">
        <v>914</v>
      </c>
      <c r="C542" s="30">
        <f t="shared" si="192"/>
        <v>0</v>
      </c>
      <c r="D542" s="30">
        <f t="shared" si="193"/>
        <v>0</v>
      </c>
      <c r="E542" s="30">
        <f t="shared" si="194"/>
        <v>0</v>
      </c>
      <c r="F542" s="30"/>
      <c r="G542" s="30"/>
      <c r="H542" s="30"/>
      <c r="I542" s="30">
        <f t="shared" si="195"/>
        <v>0</v>
      </c>
      <c r="J542" s="30"/>
      <c r="K542" s="30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idden="1" outlineLevel="1">
      <c r="A543" s="27" t="s">
        <v>592</v>
      </c>
      <c r="B543" s="6" t="s">
        <v>915</v>
      </c>
      <c r="C543" s="30">
        <f t="shared" si="192"/>
        <v>0</v>
      </c>
      <c r="D543" s="30">
        <f t="shared" si="193"/>
        <v>0</v>
      </c>
      <c r="E543" s="30">
        <f t="shared" si="194"/>
        <v>0</v>
      </c>
      <c r="F543" s="30"/>
      <c r="G543" s="30"/>
      <c r="H543" s="30"/>
      <c r="I543" s="30">
        <f t="shared" si="195"/>
        <v>0</v>
      </c>
      <c r="J543" s="30"/>
      <c r="K543" s="30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idden="1" outlineLevel="1">
      <c r="A544" s="27" t="s">
        <v>594</v>
      </c>
      <c r="B544" s="6" t="s">
        <v>916</v>
      </c>
      <c r="C544" s="30">
        <f t="shared" si="192"/>
        <v>0</v>
      </c>
      <c r="D544" s="30">
        <f t="shared" si="193"/>
        <v>0</v>
      </c>
      <c r="E544" s="30">
        <f t="shared" si="194"/>
        <v>0</v>
      </c>
      <c r="F544" s="30"/>
      <c r="G544" s="30"/>
      <c r="H544" s="30"/>
      <c r="I544" s="30">
        <f t="shared" si="195"/>
        <v>0</v>
      </c>
      <c r="J544" s="30"/>
      <c r="K544" s="30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idden="1" outlineLevel="1">
      <c r="A545" s="27" t="s">
        <v>596</v>
      </c>
      <c r="B545" s="6" t="s">
        <v>917</v>
      </c>
      <c r="C545" s="30">
        <f t="shared" si="192"/>
        <v>0</v>
      </c>
      <c r="D545" s="30">
        <f t="shared" si="193"/>
        <v>0</v>
      </c>
      <c r="E545" s="30">
        <f t="shared" si="194"/>
        <v>0</v>
      </c>
      <c r="F545" s="30"/>
      <c r="G545" s="30"/>
      <c r="H545" s="30"/>
      <c r="I545" s="30">
        <f t="shared" si="195"/>
        <v>0</v>
      </c>
      <c r="J545" s="30"/>
      <c r="K545" s="30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idden="1" outlineLevel="1">
      <c r="A546" s="27" t="s">
        <v>598</v>
      </c>
      <c r="B546" s="6" t="s">
        <v>918</v>
      </c>
      <c r="C546" s="30">
        <f t="shared" si="192"/>
        <v>0</v>
      </c>
      <c r="D546" s="30">
        <f t="shared" si="193"/>
        <v>0</v>
      </c>
      <c r="E546" s="30">
        <f t="shared" si="194"/>
        <v>0</v>
      </c>
      <c r="F546" s="30"/>
      <c r="G546" s="30"/>
      <c r="H546" s="30"/>
      <c r="I546" s="30">
        <f t="shared" si="195"/>
        <v>0</v>
      </c>
      <c r="J546" s="30"/>
      <c r="K546" s="30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idden="1" outlineLevel="1">
      <c r="A547" s="27" t="s">
        <v>600</v>
      </c>
      <c r="B547" s="6" t="s">
        <v>919</v>
      </c>
      <c r="C547" s="30">
        <f t="shared" si="192"/>
        <v>0</v>
      </c>
      <c r="D547" s="30">
        <f t="shared" si="193"/>
        <v>0</v>
      </c>
      <c r="E547" s="30">
        <f t="shared" si="194"/>
        <v>0</v>
      </c>
      <c r="F547" s="30"/>
      <c r="G547" s="30"/>
      <c r="H547" s="30"/>
      <c r="I547" s="30">
        <f t="shared" si="195"/>
        <v>0</v>
      </c>
      <c r="J547" s="30"/>
      <c r="K547" s="30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idden="1" outlineLevel="1">
      <c r="A548" s="27" t="s">
        <v>602</v>
      </c>
      <c r="B548" s="6" t="s">
        <v>920</v>
      </c>
      <c r="C548" s="30">
        <f t="shared" si="192"/>
        <v>0</v>
      </c>
      <c r="D548" s="30">
        <f t="shared" si="193"/>
        <v>0</v>
      </c>
      <c r="E548" s="30">
        <f t="shared" si="194"/>
        <v>0</v>
      </c>
      <c r="F548" s="30"/>
      <c r="G548" s="30"/>
      <c r="H548" s="30"/>
      <c r="I548" s="30">
        <f t="shared" si="195"/>
        <v>0</v>
      </c>
      <c r="J548" s="30"/>
      <c r="K548" s="30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5.75" hidden="1" customHeight="1" outlineLevel="1">
      <c r="A549" s="27" t="s">
        <v>604</v>
      </c>
      <c r="B549" s="6" t="s">
        <v>921</v>
      </c>
      <c r="C549" s="30">
        <f t="shared" ref="C549:I549" si="196">SUM(C550:C560)</f>
        <v>0</v>
      </c>
      <c r="D549" s="30">
        <f>SUM(D550:D560)</f>
        <v>0</v>
      </c>
      <c r="E549" s="30">
        <f>SUM(E550:E560)</f>
        <v>0</v>
      </c>
      <c r="F549" s="30">
        <f t="shared" si="196"/>
        <v>0</v>
      </c>
      <c r="G549" s="30">
        <f t="shared" si="196"/>
        <v>0</v>
      </c>
      <c r="H549" s="30">
        <f t="shared" si="196"/>
        <v>0</v>
      </c>
      <c r="I549" s="30">
        <f t="shared" si="196"/>
        <v>0</v>
      </c>
      <c r="J549" s="30"/>
      <c r="K549" s="30">
        <f>SUM(K550:K560)</f>
        <v>0</v>
      </c>
    </row>
    <row r="550" spans="1:32" hidden="1" outlineLevel="1">
      <c r="A550" s="27" t="s">
        <v>606</v>
      </c>
      <c r="B550" s="6" t="s">
        <v>922</v>
      </c>
      <c r="C550" s="30">
        <f t="shared" ref="C550:C560" si="197">SUM(F550:I550)</f>
        <v>0</v>
      </c>
      <c r="D550" s="30">
        <f t="shared" ref="D550:D560" si="198">SUM(G550:L550)</f>
        <v>0</v>
      </c>
      <c r="E550" s="30">
        <f t="shared" ref="E550:E560" si="199">SUM(H550:M550)</f>
        <v>0</v>
      </c>
      <c r="F550" s="30"/>
      <c r="G550" s="30"/>
      <c r="H550" s="30"/>
      <c r="I550" s="30">
        <f>SUM(J550:K550)</f>
        <v>0</v>
      </c>
      <c r="J550" s="30"/>
      <c r="K550" s="30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idden="1" outlineLevel="1">
      <c r="A551" s="27" t="s">
        <v>608</v>
      </c>
      <c r="B551" s="6" t="s">
        <v>0</v>
      </c>
      <c r="C551" s="30">
        <f t="shared" si="197"/>
        <v>0</v>
      </c>
      <c r="D551" s="30">
        <f t="shared" si="198"/>
        <v>0</v>
      </c>
      <c r="E551" s="30">
        <f t="shared" si="199"/>
        <v>0</v>
      </c>
      <c r="F551" s="30"/>
      <c r="G551" s="30"/>
      <c r="H551" s="30"/>
      <c r="I551" s="30">
        <f>SUM(J551:K551)</f>
        <v>0</v>
      </c>
      <c r="J551" s="30"/>
      <c r="K551" s="30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idden="1" outlineLevel="1">
      <c r="A552" s="27" t="s">
        <v>610</v>
      </c>
      <c r="B552" s="6" t="s">
        <v>1</v>
      </c>
      <c r="C552" s="30">
        <f t="shared" si="197"/>
        <v>0</v>
      </c>
      <c r="D552" s="30">
        <f t="shared" si="198"/>
        <v>0</v>
      </c>
      <c r="E552" s="30">
        <f t="shared" si="199"/>
        <v>0</v>
      </c>
      <c r="F552" s="30"/>
      <c r="G552" s="30"/>
      <c r="H552" s="30"/>
      <c r="I552" s="30"/>
      <c r="J552" s="30"/>
      <c r="K552" s="30"/>
    </row>
    <row r="553" spans="1:32" hidden="1" outlineLevel="1">
      <c r="A553" s="27" t="s">
        <v>612</v>
      </c>
      <c r="B553" s="6" t="s">
        <v>2</v>
      </c>
      <c r="C553" s="30">
        <f t="shared" si="197"/>
        <v>0</v>
      </c>
      <c r="D553" s="30">
        <f t="shared" si="198"/>
        <v>0</v>
      </c>
      <c r="E553" s="30">
        <f t="shared" si="199"/>
        <v>0</v>
      </c>
      <c r="F553" s="30"/>
      <c r="G553" s="30"/>
      <c r="H553" s="30"/>
      <c r="I553" s="30">
        <f t="shared" ref="I553:I560" si="200">SUM(J553:K553)</f>
        <v>0</v>
      </c>
      <c r="J553" s="30"/>
      <c r="K553" s="30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idden="1" outlineLevel="1">
      <c r="A554" s="27" t="s">
        <v>614</v>
      </c>
      <c r="B554" s="6" t="s">
        <v>3</v>
      </c>
      <c r="C554" s="30">
        <f t="shared" si="197"/>
        <v>0</v>
      </c>
      <c r="D554" s="30">
        <f t="shared" si="198"/>
        <v>0</v>
      </c>
      <c r="E554" s="30">
        <f t="shared" si="199"/>
        <v>0</v>
      </c>
      <c r="F554" s="30"/>
      <c r="G554" s="30"/>
      <c r="H554" s="30"/>
      <c r="I554" s="30">
        <f t="shared" si="200"/>
        <v>0</v>
      </c>
      <c r="J554" s="30"/>
      <c r="K554" s="30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idden="1" outlineLevel="1">
      <c r="A555" s="27" t="s">
        <v>616</v>
      </c>
      <c r="B555" s="6" t="s">
        <v>4</v>
      </c>
      <c r="C555" s="30">
        <f t="shared" si="197"/>
        <v>0</v>
      </c>
      <c r="D555" s="30">
        <f t="shared" si="198"/>
        <v>0</v>
      </c>
      <c r="E555" s="30">
        <f t="shared" si="199"/>
        <v>0</v>
      </c>
      <c r="F555" s="30"/>
      <c r="G555" s="30"/>
      <c r="H555" s="30"/>
      <c r="I555" s="30">
        <f t="shared" si="200"/>
        <v>0</v>
      </c>
      <c r="J555" s="30"/>
      <c r="K555" s="30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idden="1" outlineLevel="1">
      <c r="A556" s="27" t="s">
        <v>618</v>
      </c>
      <c r="B556" s="6" t="s">
        <v>5</v>
      </c>
      <c r="C556" s="30">
        <f t="shared" si="197"/>
        <v>0</v>
      </c>
      <c r="D556" s="30">
        <f t="shared" si="198"/>
        <v>0</v>
      </c>
      <c r="E556" s="30">
        <f t="shared" si="199"/>
        <v>0</v>
      </c>
      <c r="F556" s="30"/>
      <c r="G556" s="30"/>
      <c r="H556" s="30"/>
      <c r="I556" s="30">
        <f t="shared" si="200"/>
        <v>0</v>
      </c>
      <c r="J556" s="30"/>
      <c r="K556" s="30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idden="1" outlineLevel="1">
      <c r="A557" s="27" t="s">
        <v>620</v>
      </c>
      <c r="B557" s="6" t="s">
        <v>6</v>
      </c>
      <c r="C557" s="30">
        <f t="shared" si="197"/>
        <v>0</v>
      </c>
      <c r="D557" s="30">
        <f t="shared" si="198"/>
        <v>0</v>
      </c>
      <c r="E557" s="30">
        <f t="shared" si="199"/>
        <v>0</v>
      </c>
      <c r="F557" s="30"/>
      <c r="G557" s="30"/>
      <c r="H557" s="30"/>
      <c r="I557" s="30">
        <f t="shared" si="200"/>
        <v>0</v>
      </c>
      <c r="J557" s="30"/>
      <c r="K557" s="30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idden="1" outlineLevel="1">
      <c r="A558" s="27" t="s">
        <v>622</v>
      </c>
      <c r="B558" s="6" t="s">
        <v>7</v>
      </c>
      <c r="C558" s="30">
        <f t="shared" si="197"/>
        <v>0</v>
      </c>
      <c r="D558" s="30">
        <f t="shared" si="198"/>
        <v>0</v>
      </c>
      <c r="E558" s="30">
        <f t="shared" si="199"/>
        <v>0</v>
      </c>
      <c r="F558" s="30"/>
      <c r="G558" s="30"/>
      <c r="H558" s="30"/>
      <c r="I558" s="30">
        <f t="shared" si="200"/>
        <v>0</v>
      </c>
      <c r="J558" s="30"/>
      <c r="K558" s="30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idden="1" outlineLevel="1">
      <c r="A559" s="27" t="s">
        <v>624</v>
      </c>
      <c r="B559" s="6" t="s">
        <v>8</v>
      </c>
      <c r="C559" s="30">
        <f t="shared" si="197"/>
        <v>0</v>
      </c>
      <c r="D559" s="30">
        <f t="shared" si="198"/>
        <v>0</v>
      </c>
      <c r="E559" s="30">
        <f t="shared" si="199"/>
        <v>0</v>
      </c>
      <c r="F559" s="30"/>
      <c r="G559" s="30"/>
      <c r="H559" s="30"/>
      <c r="I559" s="30">
        <f t="shared" si="200"/>
        <v>0</v>
      </c>
      <c r="J559" s="30"/>
      <c r="K559" s="30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idden="1" outlineLevel="1">
      <c r="A560" s="27" t="s">
        <v>626</v>
      </c>
      <c r="B560" s="6" t="s">
        <v>9</v>
      </c>
      <c r="C560" s="30">
        <f t="shared" si="197"/>
        <v>0</v>
      </c>
      <c r="D560" s="30">
        <f t="shared" si="198"/>
        <v>0</v>
      </c>
      <c r="E560" s="30">
        <f t="shared" si="199"/>
        <v>0</v>
      </c>
      <c r="F560" s="30"/>
      <c r="G560" s="30"/>
      <c r="H560" s="30"/>
      <c r="I560" s="30">
        <f t="shared" si="200"/>
        <v>0</v>
      </c>
      <c r="J560" s="30"/>
      <c r="K560" s="30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s="22" customFormat="1" ht="22.5" hidden="1" customHeight="1">
      <c r="A561" s="20" t="s">
        <v>628</v>
      </c>
      <c r="B561" s="21" t="s">
        <v>10</v>
      </c>
      <c r="C561" s="36">
        <f t="shared" ref="C561:I561" si="201">+C536+C537+C549</f>
        <v>0</v>
      </c>
      <c r="D561" s="36">
        <f>+D536+D537+D549</f>
        <v>0</v>
      </c>
      <c r="E561" s="36">
        <f>+E536+E537+E549</f>
        <v>0</v>
      </c>
      <c r="F561" s="36">
        <f t="shared" si="201"/>
        <v>0</v>
      </c>
      <c r="G561" s="36">
        <f t="shared" si="201"/>
        <v>0</v>
      </c>
      <c r="H561" s="36">
        <f t="shared" si="201"/>
        <v>0</v>
      </c>
      <c r="I561" s="36">
        <f t="shared" si="201"/>
        <v>0</v>
      </c>
      <c r="J561" s="36"/>
      <c r="K561" s="36">
        <f>+K536+K537+K549</f>
        <v>0</v>
      </c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</row>
    <row r="562" spans="1:32" ht="25.5" hidden="1" outlineLevel="1">
      <c r="A562" s="27" t="s">
        <v>630</v>
      </c>
      <c r="B562" s="6" t="s">
        <v>11</v>
      </c>
      <c r="C562" s="30">
        <f>SUM(F562:I562)</f>
        <v>0</v>
      </c>
      <c r="D562" s="30">
        <f>SUM(G562:L562)</f>
        <v>0</v>
      </c>
      <c r="E562" s="30">
        <f>SUM(H562:M562)</f>
        <v>0</v>
      </c>
      <c r="F562" s="30"/>
      <c r="G562" s="30"/>
      <c r="H562" s="30"/>
      <c r="I562" s="30">
        <f>SUM(J562:K562)</f>
        <v>0</v>
      </c>
      <c r="J562" s="30"/>
      <c r="K562" s="30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25.5" hidden="1" outlineLevel="1">
      <c r="A563" s="27" t="s">
        <v>632</v>
      </c>
      <c r="B563" s="6" t="s">
        <v>12</v>
      </c>
      <c r="C563" s="30">
        <f t="shared" ref="C563:I563" si="202">SUM(C564:C574)</f>
        <v>0</v>
      </c>
      <c r="D563" s="30">
        <f>SUM(D564:D574)</f>
        <v>0</v>
      </c>
      <c r="E563" s="30">
        <f>SUM(E564:E574)</f>
        <v>0</v>
      </c>
      <c r="F563" s="30">
        <f t="shared" si="202"/>
        <v>0</v>
      </c>
      <c r="G563" s="30">
        <f t="shared" si="202"/>
        <v>0</v>
      </c>
      <c r="H563" s="30">
        <f t="shared" si="202"/>
        <v>0</v>
      </c>
      <c r="I563" s="30">
        <f t="shared" si="202"/>
        <v>0</v>
      </c>
      <c r="J563" s="30"/>
      <c r="K563" s="30">
        <f>SUM(K564:K574)</f>
        <v>0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idden="1" outlineLevel="1">
      <c r="A564" s="27" t="s">
        <v>634</v>
      </c>
      <c r="B564" s="6" t="s">
        <v>13</v>
      </c>
      <c r="C564" s="30">
        <f t="shared" ref="C564:C574" si="203">SUM(F564:I564)</f>
        <v>0</v>
      </c>
      <c r="D564" s="30">
        <f t="shared" ref="D564:D574" si="204">SUM(G564:L564)</f>
        <v>0</v>
      </c>
      <c r="E564" s="30">
        <f t="shared" ref="E564:E574" si="205">SUM(H564:M564)</f>
        <v>0</v>
      </c>
      <c r="F564" s="30"/>
      <c r="G564" s="30"/>
      <c r="H564" s="30"/>
      <c r="I564" s="30">
        <f t="shared" ref="I564:I574" si="206">SUM(J564:K564)</f>
        <v>0</v>
      </c>
      <c r="J564" s="30"/>
      <c r="K564" s="30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idden="1" outlineLevel="1">
      <c r="A565" s="27" t="s">
        <v>636</v>
      </c>
      <c r="B565" s="6" t="s">
        <v>14</v>
      </c>
      <c r="C565" s="30">
        <f t="shared" si="203"/>
        <v>0</v>
      </c>
      <c r="D565" s="30">
        <f t="shared" si="204"/>
        <v>0</v>
      </c>
      <c r="E565" s="30">
        <f t="shared" si="205"/>
        <v>0</v>
      </c>
      <c r="F565" s="30"/>
      <c r="G565" s="30"/>
      <c r="H565" s="30"/>
      <c r="I565" s="30">
        <f t="shared" si="206"/>
        <v>0</v>
      </c>
      <c r="J565" s="30"/>
      <c r="K565" s="30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idden="1" outlineLevel="1">
      <c r="A566" s="27" t="s">
        <v>638</v>
      </c>
      <c r="B566" s="6" t="s">
        <v>15</v>
      </c>
      <c r="C566" s="30">
        <f t="shared" si="203"/>
        <v>0</v>
      </c>
      <c r="D566" s="30">
        <f t="shared" si="204"/>
        <v>0</v>
      </c>
      <c r="E566" s="30">
        <f t="shared" si="205"/>
        <v>0</v>
      </c>
      <c r="F566" s="30"/>
      <c r="G566" s="30"/>
      <c r="H566" s="30"/>
      <c r="I566" s="30">
        <f t="shared" si="206"/>
        <v>0</v>
      </c>
      <c r="J566" s="30"/>
      <c r="K566" s="30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idden="1" outlineLevel="1">
      <c r="A567" s="27" t="s">
        <v>640</v>
      </c>
      <c r="B567" s="6" t="s">
        <v>16</v>
      </c>
      <c r="C567" s="30">
        <f t="shared" si="203"/>
        <v>0</v>
      </c>
      <c r="D567" s="30">
        <f t="shared" si="204"/>
        <v>0</v>
      </c>
      <c r="E567" s="30">
        <f t="shared" si="205"/>
        <v>0</v>
      </c>
      <c r="F567" s="30"/>
      <c r="G567" s="30"/>
      <c r="H567" s="30"/>
      <c r="I567" s="30">
        <f t="shared" si="206"/>
        <v>0</v>
      </c>
      <c r="J567" s="30"/>
      <c r="K567" s="30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idden="1" outlineLevel="1">
      <c r="A568" s="27" t="s">
        <v>642</v>
      </c>
      <c r="B568" s="6" t="s">
        <v>17</v>
      </c>
      <c r="C568" s="30">
        <f t="shared" si="203"/>
        <v>0</v>
      </c>
      <c r="D568" s="30">
        <f t="shared" si="204"/>
        <v>0</v>
      </c>
      <c r="E568" s="30">
        <f t="shared" si="205"/>
        <v>0</v>
      </c>
      <c r="F568" s="30"/>
      <c r="G568" s="30"/>
      <c r="H568" s="30"/>
      <c r="I568" s="30">
        <f t="shared" si="206"/>
        <v>0</v>
      </c>
      <c r="J568" s="30"/>
      <c r="K568" s="30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idden="1" outlineLevel="1">
      <c r="A569" s="27" t="s">
        <v>644</v>
      </c>
      <c r="B569" s="6" t="s">
        <v>18</v>
      </c>
      <c r="C569" s="30">
        <f t="shared" si="203"/>
        <v>0</v>
      </c>
      <c r="D569" s="30">
        <f t="shared" si="204"/>
        <v>0</v>
      </c>
      <c r="E569" s="30">
        <f t="shared" si="205"/>
        <v>0</v>
      </c>
      <c r="F569" s="30"/>
      <c r="G569" s="30"/>
      <c r="H569" s="30"/>
      <c r="I569" s="30">
        <f t="shared" si="206"/>
        <v>0</v>
      </c>
      <c r="J569" s="30"/>
      <c r="K569" s="30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idden="1" outlineLevel="1">
      <c r="A570" s="27" t="s">
        <v>646</v>
      </c>
      <c r="B570" s="6" t="s">
        <v>19</v>
      </c>
      <c r="C570" s="30">
        <f t="shared" si="203"/>
        <v>0</v>
      </c>
      <c r="D570" s="30">
        <f t="shared" si="204"/>
        <v>0</v>
      </c>
      <c r="E570" s="30">
        <f t="shared" si="205"/>
        <v>0</v>
      </c>
      <c r="F570" s="30"/>
      <c r="G570" s="30"/>
      <c r="H570" s="30"/>
      <c r="I570" s="30">
        <f t="shared" si="206"/>
        <v>0</v>
      </c>
      <c r="J570" s="30"/>
      <c r="K570" s="30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idden="1" outlineLevel="1">
      <c r="A571" s="27" t="s">
        <v>648</v>
      </c>
      <c r="B571" s="6" t="s">
        <v>20</v>
      </c>
      <c r="C571" s="30">
        <f t="shared" si="203"/>
        <v>0</v>
      </c>
      <c r="D571" s="30">
        <f t="shared" si="204"/>
        <v>0</v>
      </c>
      <c r="E571" s="30">
        <f t="shared" si="205"/>
        <v>0</v>
      </c>
      <c r="F571" s="30"/>
      <c r="G571" s="30"/>
      <c r="H571" s="30"/>
      <c r="I571" s="30">
        <f t="shared" si="206"/>
        <v>0</v>
      </c>
      <c r="J571" s="30"/>
      <c r="K571" s="30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idden="1" outlineLevel="1">
      <c r="A572" s="27" t="s">
        <v>650</v>
      </c>
      <c r="B572" s="6" t="s">
        <v>21</v>
      </c>
      <c r="C572" s="30">
        <f t="shared" si="203"/>
        <v>0</v>
      </c>
      <c r="D572" s="30">
        <f t="shared" si="204"/>
        <v>0</v>
      </c>
      <c r="E572" s="30">
        <f t="shared" si="205"/>
        <v>0</v>
      </c>
      <c r="F572" s="30"/>
      <c r="G572" s="30"/>
      <c r="H572" s="30"/>
      <c r="I572" s="30">
        <f t="shared" si="206"/>
        <v>0</v>
      </c>
      <c r="J572" s="30"/>
      <c r="K572" s="30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idden="1" outlineLevel="1">
      <c r="A573" s="27" t="s">
        <v>652</v>
      </c>
      <c r="B573" s="6" t="s">
        <v>22</v>
      </c>
      <c r="C573" s="30">
        <f t="shared" si="203"/>
        <v>0</v>
      </c>
      <c r="D573" s="30">
        <f t="shared" si="204"/>
        <v>0</v>
      </c>
      <c r="E573" s="30">
        <f t="shared" si="205"/>
        <v>0</v>
      </c>
      <c r="F573" s="30"/>
      <c r="G573" s="30"/>
      <c r="H573" s="30"/>
      <c r="I573" s="30">
        <f t="shared" si="206"/>
        <v>0</v>
      </c>
      <c r="J573" s="30"/>
      <c r="K573" s="30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idden="1" outlineLevel="1">
      <c r="A574" s="27" t="s">
        <v>654</v>
      </c>
      <c r="B574" s="6" t="s">
        <v>23</v>
      </c>
      <c r="C574" s="30">
        <f t="shared" si="203"/>
        <v>0</v>
      </c>
      <c r="D574" s="30">
        <f t="shared" si="204"/>
        <v>0</v>
      </c>
      <c r="E574" s="30">
        <f t="shared" si="205"/>
        <v>0</v>
      </c>
      <c r="F574" s="30"/>
      <c r="G574" s="30"/>
      <c r="H574" s="30"/>
      <c r="I574" s="30">
        <f t="shared" si="206"/>
        <v>0</v>
      </c>
      <c r="J574" s="30"/>
      <c r="K574" s="30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idden="1" outlineLevel="1">
      <c r="A575" s="27" t="s">
        <v>656</v>
      </c>
      <c r="B575" s="6" t="s">
        <v>24</v>
      </c>
      <c r="C575" s="30">
        <f t="shared" ref="C575:I575" si="207">SUM(C576:C586)</f>
        <v>0</v>
      </c>
      <c r="D575" s="30">
        <f>SUM(D576:D586)</f>
        <v>0</v>
      </c>
      <c r="E575" s="30">
        <f>SUM(E576:E586)</f>
        <v>0</v>
      </c>
      <c r="F575" s="30">
        <f t="shared" si="207"/>
        <v>0</v>
      </c>
      <c r="G575" s="30">
        <f t="shared" si="207"/>
        <v>0</v>
      </c>
      <c r="H575" s="30">
        <f t="shared" si="207"/>
        <v>0</v>
      </c>
      <c r="I575" s="30">
        <f t="shared" si="207"/>
        <v>0</v>
      </c>
      <c r="J575" s="30"/>
      <c r="K575" s="30">
        <f>SUM(K576:K586)</f>
        <v>0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idden="1" outlineLevel="1">
      <c r="A576" s="27" t="s">
        <v>658</v>
      </c>
      <c r="B576" s="6" t="s">
        <v>25</v>
      </c>
      <c r="C576" s="30">
        <f t="shared" ref="C576:C586" si="208">SUM(F576:I576)</f>
        <v>0</v>
      </c>
      <c r="D576" s="30">
        <f t="shared" ref="D576:D586" si="209">SUM(G576:L576)</f>
        <v>0</v>
      </c>
      <c r="E576" s="30">
        <f t="shared" ref="E576:E586" si="210">SUM(H576:M576)</f>
        <v>0</v>
      </c>
      <c r="F576" s="30"/>
      <c r="G576" s="30"/>
      <c r="H576" s="30"/>
      <c r="I576" s="30">
        <f t="shared" ref="I576:I586" si="211">SUM(J576:K576)</f>
        <v>0</v>
      </c>
      <c r="J576" s="30"/>
      <c r="K576" s="30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idden="1" outlineLevel="1">
      <c r="A577" s="27" t="s">
        <v>660</v>
      </c>
      <c r="B577" s="6" t="s">
        <v>26</v>
      </c>
      <c r="C577" s="30">
        <f t="shared" si="208"/>
        <v>0</v>
      </c>
      <c r="D577" s="30">
        <f t="shared" si="209"/>
        <v>0</v>
      </c>
      <c r="E577" s="30">
        <f t="shared" si="210"/>
        <v>0</v>
      </c>
      <c r="F577" s="30"/>
      <c r="G577" s="30"/>
      <c r="H577" s="30"/>
      <c r="I577" s="30">
        <f t="shared" si="211"/>
        <v>0</v>
      </c>
      <c r="J577" s="30"/>
      <c r="K577" s="30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idden="1" outlineLevel="1">
      <c r="A578" s="27" t="s">
        <v>662</v>
      </c>
      <c r="B578" s="6" t="s">
        <v>27</v>
      </c>
      <c r="C578" s="30">
        <f t="shared" si="208"/>
        <v>0</v>
      </c>
      <c r="D578" s="30">
        <f t="shared" si="209"/>
        <v>0</v>
      </c>
      <c r="E578" s="30">
        <f t="shared" si="210"/>
        <v>0</v>
      </c>
      <c r="F578" s="30"/>
      <c r="G578" s="30"/>
      <c r="H578" s="30"/>
      <c r="I578" s="30">
        <f t="shared" si="211"/>
        <v>0</v>
      </c>
      <c r="J578" s="30"/>
      <c r="K578" s="30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idden="1" outlineLevel="1">
      <c r="A579" s="27" t="s">
        <v>664</v>
      </c>
      <c r="B579" s="6" t="s">
        <v>28</v>
      </c>
      <c r="C579" s="30">
        <f t="shared" si="208"/>
        <v>0</v>
      </c>
      <c r="D579" s="30">
        <f t="shared" si="209"/>
        <v>0</v>
      </c>
      <c r="E579" s="30">
        <f t="shared" si="210"/>
        <v>0</v>
      </c>
      <c r="F579" s="30"/>
      <c r="G579" s="30"/>
      <c r="H579" s="30"/>
      <c r="I579" s="30">
        <f t="shared" si="211"/>
        <v>0</v>
      </c>
      <c r="J579" s="30"/>
      <c r="K579" s="30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idden="1" outlineLevel="1">
      <c r="A580" s="27" t="s">
        <v>666</v>
      </c>
      <c r="B580" s="6" t="s">
        <v>29</v>
      </c>
      <c r="C580" s="30">
        <f t="shared" si="208"/>
        <v>0</v>
      </c>
      <c r="D580" s="30">
        <f t="shared" si="209"/>
        <v>0</v>
      </c>
      <c r="E580" s="30">
        <f t="shared" si="210"/>
        <v>0</v>
      </c>
      <c r="F580" s="30"/>
      <c r="G580" s="30"/>
      <c r="H580" s="30"/>
      <c r="I580" s="30">
        <f t="shared" si="211"/>
        <v>0</v>
      </c>
      <c r="J580" s="30"/>
      <c r="K580" s="30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idden="1" outlineLevel="1">
      <c r="A581" s="27" t="s">
        <v>668</v>
      </c>
      <c r="B581" s="6" t="s">
        <v>30</v>
      </c>
      <c r="C581" s="30">
        <f t="shared" si="208"/>
        <v>0</v>
      </c>
      <c r="D581" s="30">
        <f t="shared" si="209"/>
        <v>0</v>
      </c>
      <c r="E581" s="30">
        <f t="shared" si="210"/>
        <v>0</v>
      </c>
      <c r="F581" s="30"/>
      <c r="G581" s="30"/>
      <c r="H581" s="30"/>
      <c r="I581" s="30">
        <f t="shared" si="211"/>
        <v>0</v>
      </c>
      <c r="J581" s="30"/>
      <c r="K581" s="30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idden="1" outlineLevel="1">
      <c r="A582" s="27" t="s">
        <v>670</v>
      </c>
      <c r="B582" s="6" t="s">
        <v>31</v>
      </c>
      <c r="C582" s="30">
        <f t="shared" si="208"/>
        <v>0</v>
      </c>
      <c r="D582" s="30">
        <f t="shared" si="209"/>
        <v>0</v>
      </c>
      <c r="E582" s="30">
        <f t="shared" si="210"/>
        <v>0</v>
      </c>
      <c r="F582" s="30"/>
      <c r="G582" s="30"/>
      <c r="H582" s="30"/>
      <c r="I582" s="30">
        <f t="shared" si="211"/>
        <v>0</v>
      </c>
      <c r="J582" s="30"/>
      <c r="K582" s="30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idden="1" outlineLevel="1">
      <c r="A583" s="27" t="s">
        <v>672</v>
      </c>
      <c r="B583" s="6" t="s">
        <v>32</v>
      </c>
      <c r="C583" s="30">
        <f t="shared" si="208"/>
        <v>0</v>
      </c>
      <c r="D583" s="30">
        <f t="shared" si="209"/>
        <v>0</v>
      </c>
      <c r="E583" s="30">
        <f t="shared" si="210"/>
        <v>0</v>
      </c>
      <c r="F583" s="30"/>
      <c r="G583" s="30"/>
      <c r="H583" s="30"/>
      <c r="I583" s="30">
        <f t="shared" si="211"/>
        <v>0</v>
      </c>
      <c r="J583" s="30"/>
      <c r="K583" s="30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idden="1" outlineLevel="1">
      <c r="A584" s="27" t="s">
        <v>674</v>
      </c>
      <c r="B584" s="6" t="s">
        <v>33</v>
      </c>
      <c r="C584" s="30">
        <f t="shared" si="208"/>
        <v>0</v>
      </c>
      <c r="D584" s="30">
        <f t="shared" si="209"/>
        <v>0</v>
      </c>
      <c r="E584" s="30">
        <f t="shared" si="210"/>
        <v>0</v>
      </c>
      <c r="F584" s="30"/>
      <c r="G584" s="30"/>
      <c r="H584" s="30"/>
      <c r="I584" s="30">
        <f t="shared" si="211"/>
        <v>0</v>
      </c>
      <c r="J584" s="30"/>
      <c r="K584" s="30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idden="1" outlineLevel="1">
      <c r="A585" s="27" t="s">
        <v>676</v>
      </c>
      <c r="B585" s="6" t="s">
        <v>34</v>
      </c>
      <c r="C585" s="30">
        <f t="shared" si="208"/>
        <v>0</v>
      </c>
      <c r="D585" s="30">
        <f t="shared" si="209"/>
        <v>0</v>
      </c>
      <c r="E585" s="30">
        <f t="shared" si="210"/>
        <v>0</v>
      </c>
      <c r="F585" s="30"/>
      <c r="G585" s="30"/>
      <c r="H585" s="30"/>
      <c r="I585" s="30">
        <f t="shared" si="211"/>
        <v>0</v>
      </c>
      <c r="J585" s="30"/>
      <c r="K585" s="30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idden="1" outlineLevel="1">
      <c r="A586" s="27" t="s">
        <v>678</v>
      </c>
      <c r="B586" s="6" t="s">
        <v>35</v>
      </c>
      <c r="C586" s="30">
        <f t="shared" si="208"/>
        <v>0</v>
      </c>
      <c r="D586" s="30">
        <f t="shared" si="209"/>
        <v>0</v>
      </c>
      <c r="E586" s="30">
        <f t="shared" si="210"/>
        <v>0</v>
      </c>
      <c r="F586" s="30"/>
      <c r="G586" s="30"/>
      <c r="H586" s="30"/>
      <c r="I586" s="30">
        <f t="shared" si="211"/>
        <v>0</v>
      </c>
      <c r="J586" s="30"/>
      <c r="K586" s="30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s="22" customFormat="1" ht="23.25" hidden="1" customHeight="1">
      <c r="A587" s="20" t="s">
        <v>680</v>
      </c>
      <c r="B587" s="21" t="s">
        <v>36</v>
      </c>
      <c r="C587" s="36">
        <f t="shared" ref="C587:I587" si="212">+C562+C563+C575</f>
        <v>0</v>
      </c>
      <c r="D587" s="36">
        <f>+D562+D563+D575</f>
        <v>0</v>
      </c>
      <c r="E587" s="36">
        <f>+E562+E563+E575</f>
        <v>0</v>
      </c>
      <c r="F587" s="36">
        <f t="shared" si="212"/>
        <v>0</v>
      </c>
      <c r="G587" s="36">
        <f t="shared" si="212"/>
        <v>0</v>
      </c>
      <c r="H587" s="36">
        <f t="shared" si="212"/>
        <v>0</v>
      </c>
      <c r="I587" s="36">
        <f t="shared" si="212"/>
        <v>0</v>
      </c>
      <c r="J587" s="36"/>
      <c r="K587" s="36">
        <f>+K562+K563+K575</f>
        <v>0</v>
      </c>
    </row>
    <row r="588" spans="1:32" s="19" customFormat="1" ht="22.5" customHeight="1">
      <c r="A588" s="17" t="s">
        <v>682</v>
      </c>
      <c r="B588" s="18" t="s">
        <v>37</v>
      </c>
      <c r="C588" s="37">
        <f t="shared" ref="C588:I588" si="213">+C360+C396+C496+C526+C535+C561+C587</f>
        <v>1020</v>
      </c>
      <c r="D588" s="37">
        <f>+D360+D396+D496+D526+D535+D561+D587</f>
        <v>912</v>
      </c>
      <c r="E588" s="37">
        <f>+E360+E396+E496+E526+E535+E561+E587</f>
        <v>696</v>
      </c>
      <c r="F588" s="37">
        <f t="shared" si="213"/>
        <v>0</v>
      </c>
      <c r="G588" s="37">
        <f t="shared" si="213"/>
        <v>0</v>
      </c>
      <c r="H588" s="37">
        <f t="shared" si="213"/>
        <v>0</v>
      </c>
      <c r="I588" s="37">
        <f t="shared" si="213"/>
        <v>0</v>
      </c>
      <c r="J588" s="37"/>
      <c r="K588" s="37">
        <f>+K360+K396+K496+K526+K535+K561+K587</f>
        <v>0</v>
      </c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</row>
    <row r="589" spans="1:32" hidden="1">
      <c r="I589" s="30">
        <f t="shared" ref="I589:I607" si="214">SUM(J589:K589)</f>
        <v>0</v>
      </c>
      <c r="J589" s="8"/>
      <c r="K589" s="8"/>
    </row>
    <row r="590" spans="1:32" hidden="1">
      <c r="A590" s="27" t="s">
        <v>72</v>
      </c>
      <c r="B590" s="6" t="s">
        <v>38</v>
      </c>
      <c r="C590" s="30">
        <f t="shared" ref="C590:C602" si="215">SUM(F590:I590)</f>
        <v>0</v>
      </c>
      <c r="D590" s="30">
        <f t="shared" ref="D590:D602" si="216">SUM(G590:L590)</f>
        <v>0</v>
      </c>
      <c r="E590" s="30">
        <f t="shared" ref="E590:E602" si="217">SUM(H590:M590)</f>
        <v>0</v>
      </c>
      <c r="F590" s="30"/>
      <c r="G590" s="30"/>
      <c r="H590" s="30"/>
      <c r="I590" s="30">
        <f t="shared" si="214"/>
        <v>0</v>
      </c>
      <c r="J590" s="30"/>
      <c r="K590" s="30"/>
    </row>
    <row r="591" spans="1:32" hidden="1">
      <c r="A591" s="27" t="s">
        <v>73</v>
      </c>
      <c r="B591" s="6" t="s">
        <v>39</v>
      </c>
      <c r="C591" s="30">
        <f t="shared" si="215"/>
        <v>0</v>
      </c>
      <c r="D591" s="30">
        <f t="shared" si="216"/>
        <v>0</v>
      </c>
      <c r="E591" s="30">
        <f t="shared" si="217"/>
        <v>0</v>
      </c>
      <c r="F591" s="30"/>
      <c r="G591" s="30"/>
      <c r="H591" s="30"/>
      <c r="I591" s="30">
        <f t="shared" si="214"/>
        <v>0</v>
      </c>
      <c r="J591" s="30"/>
      <c r="K591" s="30"/>
    </row>
    <row r="592" spans="1:32" hidden="1">
      <c r="A592" s="27" t="s">
        <v>75</v>
      </c>
      <c r="B592" s="6" t="s">
        <v>40</v>
      </c>
      <c r="C592" s="30">
        <f t="shared" si="215"/>
        <v>0</v>
      </c>
      <c r="D592" s="30">
        <f t="shared" si="216"/>
        <v>0</v>
      </c>
      <c r="E592" s="30">
        <f t="shared" si="217"/>
        <v>0</v>
      </c>
      <c r="F592" s="30"/>
      <c r="G592" s="30"/>
      <c r="H592" s="30"/>
      <c r="I592" s="30">
        <f t="shared" si="214"/>
        <v>0</v>
      </c>
      <c r="J592" s="30"/>
      <c r="K592" s="30"/>
    </row>
    <row r="593" spans="1:11" hidden="1">
      <c r="A593" s="27" t="s">
        <v>74</v>
      </c>
      <c r="B593" s="6" t="s">
        <v>41</v>
      </c>
      <c r="C593" s="30">
        <f t="shared" si="215"/>
        <v>0</v>
      </c>
      <c r="D593" s="30">
        <f t="shared" si="216"/>
        <v>0</v>
      </c>
      <c r="E593" s="30">
        <f t="shared" si="217"/>
        <v>0</v>
      </c>
      <c r="F593" s="30"/>
      <c r="G593" s="30"/>
      <c r="H593" s="30"/>
      <c r="I593" s="30">
        <f t="shared" si="214"/>
        <v>0</v>
      </c>
      <c r="J593" s="30"/>
      <c r="K593" s="30"/>
    </row>
    <row r="594" spans="1:11" hidden="1">
      <c r="A594" s="27" t="s">
        <v>84</v>
      </c>
      <c r="B594" s="6" t="s">
        <v>42</v>
      </c>
      <c r="C594" s="30">
        <f t="shared" si="215"/>
        <v>0</v>
      </c>
      <c r="D594" s="30">
        <f t="shared" si="216"/>
        <v>0</v>
      </c>
      <c r="E594" s="30">
        <f t="shared" si="217"/>
        <v>0</v>
      </c>
      <c r="F594" s="30"/>
      <c r="G594" s="30"/>
      <c r="H594" s="30"/>
      <c r="I594" s="30">
        <f t="shared" si="214"/>
        <v>0</v>
      </c>
      <c r="J594" s="30"/>
      <c r="K594" s="30"/>
    </row>
    <row r="595" spans="1:11" hidden="1">
      <c r="A595" s="7" t="s">
        <v>86</v>
      </c>
      <c r="B595" s="9" t="s">
        <v>43</v>
      </c>
      <c r="C595" s="30">
        <f t="shared" si="215"/>
        <v>0</v>
      </c>
      <c r="D595" s="30">
        <f t="shared" si="216"/>
        <v>0</v>
      </c>
      <c r="E595" s="30">
        <f t="shared" si="217"/>
        <v>0</v>
      </c>
      <c r="F595" s="31"/>
      <c r="G595" s="31"/>
      <c r="H595" s="31"/>
      <c r="I595" s="30">
        <f t="shared" si="214"/>
        <v>0</v>
      </c>
      <c r="J595" s="31"/>
      <c r="K595" s="31"/>
    </row>
    <row r="596" spans="1:11" hidden="1">
      <c r="A596" s="27" t="s">
        <v>88</v>
      </c>
      <c r="B596" s="6" t="s">
        <v>44</v>
      </c>
      <c r="C596" s="30">
        <f t="shared" si="215"/>
        <v>0</v>
      </c>
      <c r="D596" s="30">
        <f t="shared" si="216"/>
        <v>0</v>
      </c>
      <c r="E596" s="30">
        <f t="shared" si="217"/>
        <v>0</v>
      </c>
      <c r="F596" s="30"/>
      <c r="G596" s="30"/>
      <c r="H596" s="30"/>
      <c r="I596" s="30">
        <f t="shared" si="214"/>
        <v>0</v>
      </c>
      <c r="J596" s="30"/>
      <c r="K596" s="30"/>
    </row>
    <row r="597" spans="1:11" hidden="1">
      <c r="A597" s="27" t="s">
        <v>90</v>
      </c>
      <c r="B597" s="6" t="s">
        <v>45</v>
      </c>
      <c r="C597" s="30">
        <f t="shared" si="215"/>
        <v>0</v>
      </c>
      <c r="D597" s="30">
        <f t="shared" si="216"/>
        <v>0</v>
      </c>
      <c r="E597" s="30">
        <f t="shared" si="217"/>
        <v>0</v>
      </c>
      <c r="F597" s="30"/>
      <c r="G597" s="30"/>
      <c r="H597" s="30"/>
      <c r="I597" s="30">
        <f t="shared" si="214"/>
        <v>0</v>
      </c>
      <c r="J597" s="30"/>
      <c r="K597" s="30"/>
    </row>
    <row r="598" spans="1:11" hidden="1">
      <c r="A598" s="27" t="s">
        <v>92</v>
      </c>
      <c r="B598" s="6" t="s">
        <v>46</v>
      </c>
      <c r="C598" s="30">
        <f t="shared" si="215"/>
        <v>0</v>
      </c>
      <c r="D598" s="30">
        <f t="shared" si="216"/>
        <v>0</v>
      </c>
      <c r="E598" s="30">
        <f t="shared" si="217"/>
        <v>0</v>
      </c>
      <c r="F598" s="30"/>
      <c r="G598" s="30"/>
      <c r="H598" s="30"/>
      <c r="I598" s="30">
        <f t="shared" si="214"/>
        <v>0</v>
      </c>
      <c r="J598" s="30"/>
      <c r="K598" s="30"/>
    </row>
    <row r="599" spans="1:11" hidden="1">
      <c r="A599" s="27" t="s">
        <v>94</v>
      </c>
      <c r="B599" s="6" t="s">
        <v>47</v>
      </c>
      <c r="C599" s="30">
        <f t="shared" si="215"/>
        <v>0</v>
      </c>
      <c r="D599" s="30">
        <f t="shared" si="216"/>
        <v>0</v>
      </c>
      <c r="E599" s="30">
        <f t="shared" si="217"/>
        <v>0</v>
      </c>
      <c r="F599" s="30"/>
      <c r="G599" s="30"/>
      <c r="H599" s="30"/>
      <c r="I599" s="30">
        <f t="shared" si="214"/>
        <v>0</v>
      </c>
      <c r="J599" s="30"/>
      <c r="K599" s="30"/>
    </row>
    <row r="600" spans="1:11" hidden="1">
      <c r="A600" s="27" t="s">
        <v>96</v>
      </c>
      <c r="B600" s="6" t="s">
        <v>48</v>
      </c>
      <c r="C600" s="30">
        <f t="shared" si="215"/>
        <v>0</v>
      </c>
      <c r="D600" s="30">
        <f t="shared" si="216"/>
        <v>0</v>
      </c>
      <c r="E600" s="30">
        <f t="shared" si="217"/>
        <v>0</v>
      </c>
      <c r="F600" s="30"/>
      <c r="G600" s="30"/>
      <c r="H600" s="30"/>
      <c r="I600" s="30">
        <f t="shared" si="214"/>
        <v>0</v>
      </c>
      <c r="J600" s="30"/>
      <c r="K600" s="30"/>
    </row>
    <row r="601" spans="1:11" hidden="1">
      <c r="A601" s="27" t="s">
        <v>98</v>
      </c>
      <c r="B601" s="6" t="s">
        <v>49</v>
      </c>
      <c r="C601" s="30">
        <f t="shared" si="215"/>
        <v>0</v>
      </c>
      <c r="D601" s="30">
        <f t="shared" si="216"/>
        <v>0</v>
      </c>
      <c r="E601" s="30">
        <f t="shared" si="217"/>
        <v>0</v>
      </c>
      <c r="F601" s="30"/>
      <c r="G601" s="30"/>
      <c r="H601" s="30"/>
      <c r="I601" s="30">
        <f t="shared" si="214"/>
        <v>0</v>
      </c>
      <c r="J601" s="30"/>
      <c r="K601" s="30"/>
    </row>
    <row r="602" spans="1:11" hidden="1">
      <c r="A602" s="7" t="s">
        <v>100</v>
      </c>
      <c r="B602" s="9" t="s">
        <v>50</v>
      </c>
      <c r="C602" s="30">
        <f t="shared" si="215"/>
        <v>0</v>
      </c>
      <c r="D602" s="30">
        <f t="shared" si="216"/>
        <v>0</v>
      </c>
      <c r="E602" s="30">
        <f t="shared" si="217"/>
        <v>0</v>
      </c>
      <c r="F602" s="31"/>
      <c r="G602" s="31"/>
      <c r="H602" s="31"/>
      <c r="I602" s="30">
        <f t="shared" si="214"/>
        <v>0</v>
      </c>
      <c r="J602" s="31"/>
      <c r="K602" s="31"/>
    </row>
    <row r="603" spans="1:11">
      <c r="A603" s="27" t="s">
        <v>71</v>
      </c>
      <c r="B603" s="6" t="s">
        <v>51</v>
      </c>
      <c r="C603" s="30"/>
      <c r="D603" s="30">
        <v>1265</v>
      </c>
      <c r="E603" s="30">
        <v>1265</v>
      </c>
      <c r="F603" s="30"/>
      <c r="G603" s="30"/>
      <c r="H603" s="30"/>
      <c r="I603" s="30">
        <f t="shared" si="214"/>
        <v>0</v>
      </c>
      <c r="J603" s="30"/>
      <c r="K603" s="30"/>
    </row>
    <row r="604" spans="1:11" hidden="1">
      <c r="A604" s="27" t="s">
        <v>103</v>
      </c>
      <c r="B604" s="6" t="s">
        <v>52</v>
      </c>
      <c r="C604" s="30">
        <f>SUM(F604:I604)</f>
        <v>0</v>
      </c>
      <c r="D604" s="30">
        <f>SUM(G604:L604)</f>
        <v>0</v>
      </c>
      <c r="E604" s="30">
        <f>SUM(H604:M604)</f>
        <v>0</v>
      </c>
      <c r="F604" s="30"/>
      <c r="G604" s="30"/>
      <c r="H604" s="30"/>
      <c r="I604" s="30">
        <f t="shared" si="214"/>
        <v>0</v>
      </c>
      <c r="J604" s="30"/>
      <c r="K604" s="30"/>
    </row>
    <row r="605" spans="1:11">
      <c r="A605" s="7" t="s">
        <v>105</v>
      </c>
      <c r="B605" s="9" t="s">
        <v>53</v>
      </c>
      <c r="C605" s="30">
        <f>SUM(F605:I605)</f>
        <v>0</v>
      </c>
      <c r="D605" s="30">
        <v>1265</v>
      </c>
      <c r="E605" s="30">
        <f>+E603+E604</f>
        <v>1265</v>
      </c>
      <c r="F605" s="31"/>
      <c r="G605" s="31"/>
      <c r="H605" s="31"/>
      <c r="I605" s="30">
        <f t="shared" si="214"/>
        <v>0</v>
      </c>
      <c r="J605" s="31"/>
      <c r="K605" s="31"/>
    </row>
    <row r="606" spans="1:11" hidden="1">
      <c r="A606" s="27" t="s">
        <v>107</v>
      </c>
      <c r="B606" s="6" t="s">
        <v>54</v>
      </c>
      <c r="C606" s="30">
        <f>SUM(F606:I606)</f>
        <v>0</v>
      </c>
      <c r="D606" s="30">
        <f>SUM(G606:L606)</f>
        <v>0</v>
      </c>
      <c r="E606" s="30">
        <f>SUM(H606:M606)</f>
        <v>0</v>
      </c>
      <c r="F606" s="30"/>
      <c r="G606" s="30"/>
      <c r="H606" s="30"/>
      <c r="I606" s="30">
        <f t="shared" si="214"/>
        <v>0</v>
      </c>
      <c r="J606" s="30"/>
      <c r="K606" s="30"/>
    </row>
    <row r="607" spans="1:11" hidden="1">
      <c r="A607" s="27" t="s">
        <v>109</v>
      </c>
      <c r="B607" s="6" t="s">
        <v>55</v>
      </c>
      <c r="C607" s="30">
        <f>SUM(F607:I607)</f>
        <v>0</v>
      </c>
      <c r="D607" s="30">
        <f>SUM(G607:L607)</f>
        <v>0</v>
      </c>
      <c r="E607" s="30">
        <f>SUM(H607:M607)</f>
        <v>0</v>
      </c>
      <c r="F607" s="30"/>
      <c r="G607" s="30"/>
      <c r="H607" s="30"/>
      <c r="I607" s="30">
        <f t="shared" si="214"/>
        <v>0</v>
      </c>
      <c r="J607" s="30"/>
      <c r="K607" s="30"/>
    </row>
    <row r="608" spans="1:11">
      <c r="A608" s="27" t="s">
        <v>111</v>
      </c>
      <c r="B608" s="6" t="s">
        <v>56</v>
      </c>
      <c r="C608" s="30">
        <f>+C317-C588</f>
        <v>16574</v>
      </c>
      <c r="D608" s="30">
        <v>16128</v>
      </c>
      <c r="E608" s="30">
        <v>16091</v>
      </c>
      <c r="F608" s="30"/>
      <c r="G608" s="30"/>
      <c r="H608" s="30"/>
      <c r="I608" s="30"/>
      <c r="J608" s="30"/>
      <c r="K608" s="30">
        <f>+K317-K588</f>
        <v>0</v>
      </c>
    </row>
    <row r="609" spans="1:11" hidden="1">
      <c r="A609" s="27" t="s">
        <v>113</v>
      </c>
      <c r="B609" s="6" t="s">
        <v>57</v>
      </c>
      <c r="C609" s="30">
        <v>0</v>
      </c>
      <c r="D609" s="30">
        <v>0</v>
      </c>
      <c r="E609" s="30">
        <v>0</v>
      </c>
      <c r="F609" s="30"/>
      <c r="G609" s="30"/>
      <c r="H609" s="30"/>
      <c r="I609" s="30">
        <f>SUM(J609:K609)</f>
        <v>0</v>
      </c>
      <c r="J609" s="30"/>
      <c r="K609" s="30"/>
    </row>
    <row r="610" spans="1:11" hidden="1">
      <c r="A610" s="27" t="s">
        <v>115</v>
      </c>
      <c r="B610" s="6" t="s">
        <v>58</v>
      </c>
      <c r="C610" s="30">
        <v>0</v>
      </c>
      <c r="D610" s="30">
        <v>0</v>
      </c>
      <c r="E610" s="30">
        <v>0</v>
      </c>
      <c r="F610" s="30"/>
      <c r="G610" s="30"/>
      <c r="H610" s="30"/>
      <c r="I610" s="30">
        <f>SUM(J610:K610)</f>
        <v>0</v>
      </c>
      <c r="J610" s="30"/>
      <c r="K610" s="30"/>
    </row>
    <row r="611" spans="1:11" hidden="1">
      <c r="A611" s="27" t="s">
        <v>117</v>
      </c>
      <c r="B611" s="6" t="s">
        <v>59</v>
      </c>
      <c r="C611" s="30">
        <v>0</v>
      </c>
      <c r="D611" s="30">
        <v>0</v>
      </c>
      <c r="E611" s="30">
        <v>0</v>
      </c>
      <c r="F611" s="30"/>
      <c r="G611" s="30"/>
      <c r="H611" s="30"/>
      <c r="I611" s="30">
        <f>SUM(J611:K611)</f>
        <v>0</v>
      </c>
      <c r="J611" s="30"/>
      <c r="K611" s="30"/>
    </row>
    <row r="612" spans="1:11">
      <c r="A612" s="7" t="s">
        <v>119</v>
      </c>
      <c r="B612" s="9" t="s">
        <v>60</v>
      </c>
      <c r="C612" s="31">
        <f>+C595+C602+C605+C606+C607+C608+C609+C610</f>
        <v>16574</v>
      </c>
      <c r="D612" s="31">
        <f>+D595+D602+D605+D606+D607+D608+D609+D610</f>
        <v>17393</v>
      </c>
      <c r="E612" s="31">
        <f>+E595+E602+E605+E606+E607+E608+E609+E610</f>
        <v>17356</v>
      </c>
      <c r="F612" s="31"/>
      <c r="G612" s="31"/>
      <c r="H612" s="31"/>
      <c r="I612" s="31">
        <f>+I595+I602+I605+I606+I607+I608+I609+I610</f>
        <v>0</v>
      </c>
      <c r="J612" s="31"/>
      <c r="K612" s="31">
        <f>+K595+K602+K605+K606+K607+K608+K609+K610</f>
        <v>0</v>
      </c>
    </row>
    <row r="613" spans="1:11" hidden="1">
      <c r="A613" s="27" t="s">
        <v>121</v>
      </c>
      <c r="B613" s="6" t="s">
        <v>61</v>
      </c>
      <c r="C613" s="30">
        <v>0</v>
      </c>
      <c r="D613" s="30">
        <v>0</v>
      </c>
      <c r="E613" s="30">
        <v>0</v>
      </c>
      <c r="F613" s="30"/>
      <c r="G613" s="30"/>
      <c r="H613" s="30"/>
      <c r="I613" s="30">
        <f t="shared" ref="I613:I621" si="218">SUM(J613:K613)</f>
        <v>0</v>
      </c>
      <c r="J613" s="30"/>
      <c r="K613" s="30"/>
    </row>
    <row r="614" spans="1:11" hidden="1">
      <c r="A614" s="27" t="s">
        <v>123</v>
      </c>
      <c r="B614" s="6" t="s">
        <v>62</v>
      </c>
      <c r="C614" s="30">
        <v>0</v>
      </c>
      <c r="D614" s="30">
        <v>0</v>
      </c>
      <c r="E614" s="30">
        <v>0</v>
      </c>
      <c r="F614" s="30"/>
      <c r="G614" s="30"/>
      <c r="H614" s="30"/>
      <c r="I614" s="30">
        <f t="shared" si="218"/>
        <v>0</v>
      </c>
      <c r="J614" s="30"/>
      <c r="K614" s="30"/>
    </row>
    <row r="615" spans="1:11" hidden="1">
      <c r="A615" s="27" t="s">
        <v>125</v>
      </c>
      <c r="B615" s="6" t="s">
        <v>63</v>
      </c>
      <c r="C615" s="30">
        <v>0</v>
      </c>
      <c r="D615" s="30">
        <v>0</v>
      </c>
      <c r="E615" s="30">
        <v>0</v>
      </c>
      <c r="F615" s="30"/>
      <c r="G615" s="30"/>
      <c r="H615" s="30"/>
      <c r="I615" s="30">
        <f t="shared" si="218"/>
        <v>0</v>
      </c>
      <c r="J615" s="30"/>
      <c r="K615" s="30"/>
    </row>
    <row r="616" spans="1:11" hidden="1">
      <c r="A616" s="27" t="s">
        <v>127</v>
      </c>
      <c r="B616" s="6" t="s">
        <v>64</v>
      </c>
      <c r="C616" s="30">
        <v>0</v>
      </c>
      <c r="D616" s="30">
        <v>0</v>
      </c>
      <c r="E616" s="30">
        <v>0</v>
      </c>
      <c r="F616" s="30"/>
      <c r="G616" s="30"/>
      <c r="H616" s="30"/>
      <c r="I616" s="30">
        <f t="shared" si="218"/>
        <v>0</v>
      </c>
      <c r="J616" s="30"/>
      <c r="K616" s="30"/>
    </row>
    <row r="617" spans="1:11" hidden="1">
      <c r="A617" s="27" t="s">
        <v>129</v>
      </c>
      <c r="B617" s="6" t="s">
        <v>65</v>
      </c>
      <c r="C617" s="30">
        <v>0</v>
      </c>
      <c r="D617" s="30">
        <v>0</v>
      </c>
      <c r="E617" s="30">
        <v>0</v>
      </c>
      <c r="F617" s="30"/>
      <c r="G617" s="30"/>
      <c r="H617" s="30"/>
      <c r="I617" s="30">
        <f t="shared" si="218"/>
        <v>0</v>
      </c>
      <c r="J617" s="30"/>
      <c r="K617" s="30"/>
    </row>
    <row r="618" spans="1:11" hidden="1">
      <c r="A618" s="27" t="s">
        <v>131</v>
      </c>
      <c r="B618" s="6" t="s">
        <v>66</v>
      </c>
      <c r="C618" s="30">
        <v>0</v>
      </c>
      <c r="D618" s="30">
        <v>0</v>
      </c>
      <c r="E618" s="30">
        <v>0</v>
      </c>
      <c r="F618" s="30"/>
      <c r="G618" s="30"/>
      <c r="H618" s="30"/>
      <c r="I618" s="30">
        <f t="shared" si="218"/>
        <v>0</v>
      </c>
      <c r="J618" s="30"/>
      <c r="K618" s="30"/>
    </row>
    <row r="619" spans="1:11" hidden="1">
      <c r="A619" s="27" t="s">
        <v>133</v>
      </c>
      <c r="B619" s="6" t="s">
        <v>67</v>
      </c>
      <c r="C619" s="30">
        <v>0</v>
      </c>
      <c r="D619" s="30">
        <v>0</v>
      </c>
      <c r="E619" s="30">
        <v>0</v>
      </c>
      <c r="F619" s="30"/>
      <c r="G619" s="30"/>
      <c r="H619" s="30"/>
      <c r="I619" s="30">
        <f t="shared" si="218"/>
        <v>0</v>
      </c>
      <c r="J619" s="30"/>
      <c r="K619" s="30"/>
    </row>
    <row r="620" spans="1:11" hidden="1">
      <c r="A620" s="7" t="s">
        <v>135</v>
      </c>
      <c r="B620" s="9" t="s">
        <v>68</v>
      </c>
      <c r="C620" s="31">
        <f>SUM(C613:C616)</f>
        <v>0</v>
      </c>
      <c r="D620" s="31">
        <f>SUM(D613:D616)</f>
        <v>0</v>
      </c>
      <c r="E620" s="31">
        <f>SUM(E613:E616)</f>
        <v>0</v>
      </c>
      <c r="F620" s="31"/>
      <c r="G620" s="31"/>
      <c r="H620" s="31"/>
      <c r="I620" s="30">
        <f t="shared" si="218"/>
        <v>0</v>
      </c>
      <c r="J620" s="31"/>
      <c r="K620" s="31"/>
    </row>
    <row r="621" spans="1:11" hidden="1">
      <c r="A621" s="27" t="s">
        <v>137</v>
      </c>
      <c r="B621" s="6" t="s">
        <v>69</v>
      </c>
      <c r="C621" s="30">
        <v>0</v>
      </c>
      <c r="D621" s="30">
        <v>0</v>
      </c>
      <c r="E621" s="30">
        <v>0</v>
      </c>
      <c r="F621" s="30"/>
      <c r="G621" s="30"/>
      <c r="H621" s="30"/>
      <c r="I621" s="30">
        <f t="shared" si="218"/>
        <v>0</v>
      </c>
      <c r="J621" s="30"/>
      <c r="K621" s="30"/>
    </row>
    <row r="622" spans="1:11">
      <c r="A622" s="7" t="s">
        <v>139</v>
      </c>
      <c r="B622" s="9" t="s">
        <v>70</v>
      </c>
      <c r="C622" s="31">
        <f>+C612+C620+C621</f>
        <v>16574</v>
      </c>
      <c r="D622" s="31">
        <f>+D612+D620+D621</f>
        <v>17393</v>
      </c>
      <c r="E622" s="31">
        <f>+E612+E620+E621</f>
        <v>17356</v>
      </c>
      <c r="F622" s="31"/>
      <c r="G622" s="31"/>
      <c r="H622" s="31"/>
      <c r="I622" s="31">
        <f>+I612+I620+I621</f>
        <v>0</v>
      </c>
      <c r="J622" s="31"/>
      <c r="K622" s="31">
        <f>+K612+K620+K621</f>
        <v>0</v>
      </c>
    </row>
    <row r="627" spans="2:11">
      <c r="B627" s="26" t="s">
        <v>578</v>
      </c>
      <c r="C627" s="8">
        <f>+C317</f>
        <v>17594</v>
      </c>
      <c r="D627" s="8">
        <f>+D317</f>
        <v>18120</v>
      </c>
      <c r="E627" s="8">
        <f>+E317</f>
        <v>17412</v>
      </c>
      <c r="I627" s="8">
        <f>+I317</f>
        <v>0</v>
      </c>
      <c r="J627" s="8"/>
      <c r="K627" s="8">
        <f>+K317</f>
        <v>0</v>
      </c>
    </row>
    <row r="628" spans="2:11">
      <c r="B628" s="26" t="s">
        <v>579</v>
      </c>
      <c r="C628" s="8">
        <f>+C588</f>
        <v>1020</v>
      </c>
      <c r="D628" s="8">
        <f>+D588</f>
        <v>912</v>
      </c>
      <c r="E628" s="8">
        <f>+E588</f>
        <v>696</v>
      </c>
      <c r="I628" s="8">
        <f>+I588</f>
        <v>0</v>
      </c>
      <c r="J628" s="8"/>
      <c r="K628" s="8">
        <f>+K588</f>
        <v>0</v>
      </c>
    </row>
    <row r="629" spans="2:11">
      <c r="B629" s="26" t="s">
        <v>580</v>
      </c>
      <c r="C629" s="8">
        <f>+C627-C628</f>
        <v>16574</v>
      </c>
      <c r="D629" s="8">
        <f>+D627-D628</f>
        <v>17208</v>
      </c>
      <c r="E629" s="8">
        <v>114959</v>
      </c>
      <c r="I629" s="8">
        <f>+I627-I628</f>
        <v>0</v>
      </c>
      <c r="J629" s="8"/>
      <c r="K629" s="8">
        <f>+K627-K628</f>
        <v>0</v>
      </c>
    </row>
    <row r="630" spans="2:11">
      <c r="C630" s="8">
        <f>+C627-C628-C629</f>
        <v>0</v>
      </c>
      <c r="D630" s="8">
        <f>+D627-D628-D629</f>
        <v>0</v>
      </c>
      <c r="E630" s="8">
        <f>+E627-E628-E629</f>
        <v>-98243</v>
      </c>
    </row>
  </sheetData>
  <autoFilter ref="A2:I622">
    <filterColumn colId="3"/>
    <filterColumn colId="4">
      <customFilters>
        <customFilter operator="greaterThan" val="0"/>
      </customFilters>
    </filterColumn>
  </autoFilter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scale="58" orientation="portrait" horizontalDpi="300" verticalDpi="300" r:id="rId1"/>
  <headerFooter alignWithMargins="0">
    <oddHeader>&amp;LOrdacsehi Napsugár Óvoda
2015. évi költségvetése&amp;RÉrték típus: Ezer Forint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31"/>
  <sheetViews>
    <sheetView view="pageBreakPreview" zoomScale="90" zoomScaleSheetLayoutView="90" workbookViewId="0">
      <pane xSplit="1" ySplit="5" topLeftCell="B6" activePane="bottomRight" state="frozen"/>
      <selection activeCell="F52" sqref="F52"/>
      <selection pane="topRight" activeCell="F52" sqref="F52"/>
      <selection pane="bottomLeft" activeCell="F52" sqref="F52"/>
      <selection pane="bottomRight" activeCell="E19" sqref="E19"/>
    </sheetView>
  </sheetViews>
  <sheetFormatPr defaultRowHeight="12" outlineLevelRow="1"/>
  <cols>
    <col min="1" max="1" width="53.5703125" style="42" customWidth="1"/>
    <col min="2" max="2" width="14.42578125" style="51" customWidth="1"/>
    <col min="3" max="3" width="12.85546875" style="51" customWidth="1"/>
    <col min="4" max="4" width="14.42578125" style="51" customWidth="1"/>
    <col min="5" max="5" width="12.85546875" style="51" customWidth="1"/>
    <col min="6" max="6" width="14.42578125" style="51" customWidth="1"/>
    <col min="7" max="7" width="12.85546875" style="51" customWidth="1"/>
    <col min="8" max="8" width="10.42578125" style="43" bestFit="1" customWidth="1"/>
    <col min="9" max="9" width="10.140625" style="43" bestFit="1" customWidth="1"/>
    <col min="10" max="10" width="11.5703125" style="43" bestFit="1" customWidth="1"/>
    <col min="11" max="16384" width="9.140625" style="43"/>
  </cols>
  <sheetData>
    <row r="1" spans="1:12" ht="12.75" customHeight="1">
      <c r="A1" s="56"/>
      <c r="B1" s="56"/>
      <c r="C1" s="73"/>
      <c r="D1" s="56"/>
      <c r="E1" s="73"/>
      <c r="F1" s="56"/>
      <c r="G1" s="73" t="s">
        <v>924</v>
      </c>
    </row>
    <row r="2" spans="1:12" ht="19.5" customHeight="1">
      <c r="A2" s="177" t="s">
        <v>563</v>
      </c>
      <c r="B2" s="177"/>
      <c r="C2" s="177"/>
      <c r="D2" s="177"/>
      <c r="E2" s="177"/>
      <c r="F2" s="177"/>
      <c r="G2" s="177"/>
    </row>
    <row r="3" spans="1:12" ht="12.75" customHeight="1">
      <c r="A3" s="44"/>
      <c r="B3" s="78"/>
      <c r="D3" s="78"/>
      <c r="F3" s="78"/>
      <c r="H3" s="56"/>
      <c r="I3" s="57"/>
      <c r="J3" s="57"/>
      <c r="K3" s="57"/>
      <c r="L3" s="57"/>
    </row>
    <row r="4" spans="1:12" s="45" customFormat="1" ht="22.5" customHeight="1">
      <c r="A4" s="178" t="s">
        <v>76</v>
      </c>
      <c r="B4" s="176" t="s">
        <v>80</v>
      </c>
      <c r="C4" s="176"/>
      <c r="D4" s="176" t="s">
        <v>923</v>
      </c>
      <c r="E4" s="176"/>
      <c r="F4" s="175" t="s">
        <v>975</v>
      </c>
      <c r="G4" s="176"/>
    </row>
    <row r="5" spans="1:12" s="45" customFormat="1">
      <c r="A5" s="178"/>
      <c r="B5" s="79" t="s">
        <v>295</v>
      </c>
      <c r="C5" s="79" t="s">
        <v>294</v>
      </c>
      <c r="D5" s="166" t="s">
        <v>295</v>
      </c>
      <c r="E5" s="166" t="s">
        <v>294</v>
      </c>
      <c r="F5" s="166" t="s">
        <v>295</v>
      </c>
      <c r="G5" s="166" t="s">
        <v>294</v>
      </c>
    </row>
    <row r="6" spans="1:12" s="47" customFormat="1" ht="18" customHeight="1" outlineLevel="1">
      <c r="A6" s="46"/>
      <c r="B6" s="49"/>
      <c r="C6" s="52"/>
      <c r="D6" s="49"/>
      <c r="E6" s="52"/>
      <c r="F6" s="49"/>
      <c r="G6" s="52"/>
      <c r="H6" s="47" t="s">
        <v>536</v>
      </c>
    </row>
    <row r="7" spans="1:12" s="47" customFormat="1" ht="18" customHeight="1" outlineLevel="1">
      <c r="A7" s="53" t="s">
        <v>476</v>
      </c>
      <c r="B7" s="80">
        <f t="shared" ref="B7:G7" si="0">SUBTOTAL(9,B6:B6)</f>
        <v>0</v>
      </c>
      <c r="C7" s="80">
        <f t="shared" si="0"/>
        <v>0</v>
      </c>
      <c r="D7" s="80">
        <f t="shared" si="0"/>
        <v>0</v>
      </c>
      <c r="E7" s="80">
        <f t="shared" si="0"/>
        <v>0</v>
      </c>
      <c r="F7" s="80">
        <f t="shared" si="0"/>
        <v>0</v>
      </c>
      <c r="G7" s="80">
        <f t="shared" si="0"/>
        <v>0</v>
      </c>
      <c r="H7" s="47" t="s">
        <v>536</v>
      </c>
    </row>
    <row r="8" spans="1:12" s="47" customFormat="1" ht="21" customHeight="1" outlineLevel="1">
      <c r="A8" s="53" t="s">
        <v>478</v>
      </c>
      <c r="B8" s="80"/>
      <c r="C8" s="80"/>
      <c r="D8" s="80"/>
      <c r="E8" s="80"/>
      <c r="F8" s="80"/>
      <c r="G8" s="80"/>
      <c r="H8" s="47" t="s">
        <v>536</v>
      </c>
    </row>
    <row r="9" spans="1:12" s="47" customFormat="1" ht="18.75" customHeight="1" outlineLevel="1">
      <c r="A9" s="46" t="s">
        <v>992</v>
      </c>
      <c r="B9" s="49"/>
      <c r="C9" s="52"/>
      <c r="D9" s="49">
        <v>275</v>
      </c>
      <c r="E9" s="52">
        <v>74</v>
      </c>
      <c r="F9" s="49"/>
      <c r="G9" s="52"/>
      <c r="H9" s="92" t="s">
        <v>362</v>
      </c>
    </row>
    <row r="10" spans="1:12" s="47" customFormat="1" ht="18.75" customHeight="1" outlineLevel="1">
      <c r="A10" s="53" t="s">
        <v>482</v>
      </c>
      <c r="B10" s="80">
        <f t="shared" ref="B10:G10" si="1">SUBTOTAL(9,B9:B9)</f>
        <v>0</v>
      </c>
      <c r="C10" s="80">
        <f t="shared" si="1"/>
        <v>0</v>
      </c>
      <c r="D10" s="80">
        <f t="shared" si="1"/>
        <v>275</v>
      </c>
      <c r="E10" s="80">
        <f t="shared" si="1"/>
        <v>74</v>
      </c>
      <c r="F10" s="80">
        <f t="shared" si="1"/>
        <v>0</v>
      </c>
      <c r="G10" s="80">
        <f t="shared" si="1"/>
        <v>0</v>
      </c>
      <c r="H10" s="93" t="s">
        <v>363</v>
      </c>
    </row>
    <row r="11" spans="1:12" s="47" customFormat="1" ht="16.5" customHeight="1" outlineLevel="1">
      <c r="A11" s="53" t="s">
        <v>484</v>
      </c>
      <c r="B11" s="80"/>
      <c r="C11" s="80"/>
      <c r="D11" s="80"/>
      <c r="E11" s="80"/>
      <c r="F11" s="80"/>
      <c r="G11" s="80"/>
      <c r="H11" s="47" t="s">
        <v>364</v>
      </c>
    </row>
    <row r="12" spans="1:12" s="47" customFormat="1" ht="16.5" customHeight="1" outlineLevel="1">
      <c r="A12" s="54" t="s">
        <v>561</v>
      </c>
      <c r="B12" s="80">
        <f t="shared" ref="B12:G12" si="2">SUBTOTAL(9,B6:B11)</f>
        <v>0</v>
      </c>
      <c r="C12" s="80">
        <f t="shared" si="2"/>
        <v>0</v>
      </c>
      <c r="D12" s="80">
        <f t="shared" si="2"/>
        <v>275</v>
      </c>
      <c r="E12" s="80">
        <f t="shared" si="2"/>
        <v>74</v>
      </c>
      <c r="F12" s="80">
        <f t="shared" si="2"/>
        <v>0</v>
      </c>
      <c r="G12" s="80">
        <f t="shared" si="2"/>
        <v>0</v>
      </c>
      <c r="H12" s="47" t="s">
        <v>365</v>
      </c>
    </row>
    <row r="13" spans="1:12" s="47" customFormat="1" ht="16.5" customHeight="1" outlineLevel="1">
      <c r="A13" s="48"/>
      <c r="B13" s="49"/>
      <c r="C13" s="52"/>
      <c r="D13" s="49"/>
      <c r="E13" s="52"/>
      <c r="F13" s="49"/>
      <c r="G13" s="52"/>
    </row>
    <row r="14" spans="1:12" s="47" customFormat="1" ht="16.5" customHeight="1" outlineLevel="1">
      <c r="A14" s="53" t="s">
        <v>543</v>
      </c>
      <c r="B14" s="80">
        <f t="shared" ref="B14:G14" si="3">SUBTOTAL(9,B13:B13)</f>
        <v>0</v>
      </c>
      <c r="C14" s="80">
        <f t="shared" si="3"/>
        <v>0</v>
      </c>
      <c r="D14" s="80">
        <f t="shared" si="3"/>
        <v>0</v>
      </c>
      <c r="E14" s="80">
        <f t="shared" si="3"/>
        <v>0</v>
      </c>
      <c r="F14" s="80">
        <f t="shared" si="3"/>
        <v>0</v>
      </c>
      <c r="G14" s="80">
        <f t="shared" si="3"/>
        <v>0</v>
      </c>
      <c r="H14" s="47" t="s">
        <v>536</v>
      </c>
    </row>
    <row r="15" spans="1:12" s="47" customFormat="1" ht="16.5" customHeight="1" outlineLevel="1">
      <c r="A15" s="53" t="s">
        <v>977</v>
      </c>
      <c r="B15" s="80"/>
      <c r="C15" s="80"/>
      <c r="D15" s="80"/>
      <c r="E15" s="80"/>
      <c r="F15" s="80"/>
      <c r="G15" s="80"/>
      <c r="H15" s="47" t="s">
        <v>536</v>
      </c>
    </row>
    <row r="16" spans="1:12" s="47" customFormat="1" ht="16.5" customHeight="1" outlineLevel="1">
      <c r="A16" s="54" t="s">
        <v>562</v>
      </c>
      <c r="B16" s="80">
        <f t="shared" ref="B16:G16" si="4">SUBTOTAL(9,B13:B15)</f>
        <v>0</v>
      </c>
      <c r="C16" s="80">
        <f t="shared" si="4"/>
        <v>0</v>
      </c>
      <c r="D16" s="80">
        <f t="shared" si="4"/>
        <v>0</v>
      </c>
      <c r="E16" s="80">
        <f t="shared" si="4"/>
        <v>0</v>
      </c>
      <c r="F16" s="80">
        <f t="shared" si="4"/>
        <v>0</v>
      </c>
      <c r="G16" s="80">
        <f t="shared" si="4"/>
        <v>0</v>
      </c>
    </row>
    <row r="17" spans="1:9" s="47" customFormat="1" ht="16.5" customHeight="1" outlineLevel="1">
      <c r="A17" s="58" t="s">
        <v>293</v>
      </c>
      <c r="B17" s="80">
        <f t="shared" ref="B17:G17" si="5">SUBTOTAL(9,B6:B16)</f>
        <v>0</v>
      </c>
      <c r="C17" s="80">
        <f t="shared" si="5"/>
        <v>0</v>
      </c>
      <c r="D17" s="80">
        <f t="shared" si="5"/>
        <v>275</v>
      </c>
      <c r="E17" s="80">
        <f t="shared" si="5"/>
        <v>74</v>
      </c>
      <c r="F17" s="80">
        <f t="shared" si="5"/>
        <v>0</v>
      </c>
      <c r="G17" s="80">
        <f t="shared" si="5"/>
        <v>0</v>
      </c>
    </row>
    <row r="18" spans="1:9" s="47" customFormat="1" ht="18" customHeight="1" outlineLevel="1">
      <c r="A18" s="42"/>
      <c r="B18" s="51"/>
      <c r="C18" s="51"/>
      <c r="D18" s="51"/>
      <c r="E18" s="51"/>
      <c r="F18" s="51"/>
      <c r="G18" s="51"/>
      <c r="H18" s="91" t="s">
        <v>362</v>
      </c>
    </row>
    <row r="19" spans="1:9" s="55" customFormat="1" ht="11.25">
      <c r="A19" s="42"/>
      <c r="B19" s="50"/>
      <c r="C19" s="50"/>
      <c r="D19" s="50">
        <f>+D17+E17</f>
        <v>349</v>
      </c>
      <c r="E19" s="50"/>
      <c r="F19" s="50">
        <f>+F17+G17</f>
        <v>0</v>
      </c>
      <c r="G19" s="50"/>
      <c r="I19" s="167" t="e">
        <f>+össz!E248</f>
        <v>#REF!</v>
      </c>
    </row>
    <row r="20" spans="1:9" s="47" customFormat="1" ht="18" customHeight="1" outlineLevel="1">
      <c r="A20" s="42"/>
      <c r="B20" s="50"/>
      <c r="C20" s="50"/>
      <c r="D20" s="50"/>
      <c r="E20" s="50"/>
      <c r="F20" s="50"/>
      <c r="G20" s="50"/>
      <c r="H20" s="91" t="s">
        <v>362</v>
      </c>
    </row>
    <row r="21" spans="1:9" s="55" customFormat="1" ht="11.25">
      <c r="A21" s="42"/>
      <c r="B21" s="50"/>
      <c r="C21" s="50"/>
      <c r="D21" s="50"/>
      <c r="E21" s="50"/>
      <c r="F21" s="50"/>
      <c r="G21" s="50"/>
      <c r="I21" s="167"/>
    </row>
    <row r="22" spans="1:9" s="55" customFormat="1" ht="18.75" customHeight="1">
      <c r="A22" s="42"/>
      <c r="B22" s="50"/>
      <c r="C22" s="50"/>
      <c r="D22" s="50"/>
      <c r="E22" s="50"/>
      <c r="F22" s="50"/>
      <c r="G22" s="50"/>
    </row>
    <row r="23" spans="1:9" s="59" customFormat="1" ht="17.25" customHeight="1">
      <c r="A23" s="42"/>
      <c r="B23" s="50"/>
      <c r="C23" s="50"/>
      <c r="D23" s="50"/>
      <c r="E23" s="50"/>
      <c r="F23" s="50"/>
      <c r="G23" s="50"/>
      <c r="H23" s="60">
        <f>+E17+D17</f>
        <v>349</v>
      </c>
      <c r="I23" s="168"/>
    </row>
    <row r="24" spans="1:9">
      <c r="B24" s="50"/>
      <c r="C24" s="50"/>
      <c r="D24" s="50"/>
      <c r="E24" s="50"/>
      <c r="F24" s="50"/>
      <c r="G24" s="50"/>
      <c r="H24" s="90"/>
    </row>
    <row r="25" spans="1:9" s="41" customFormat="1" ht="11.25">
      <c r="A25" s="42"/>
      <c r="B25" s="50"/>
      <c r="C25" s="50"/>
      <c r="D25" s="50"/>
      <c r="E25" s="50"/>
      <c r="F25" s="50"/>
      <c r="G25" s="50"/>
    </row>
    <row r="26" spans="1:9" s="41" customFormat="1" ht="11.25">
      <c r="A26" s="42"/>
      <c r="B26" s="50"/>
      <c r="C26" s="50"/>
      <c r="D26" s="50"/>
      <c r="E26" s="50"/>
      <c r="F26" s="50"/>
      <c r="G26" s="50"/>
    </row>
    <row r="27" spans="1:9" s="41" customFormat="1">
      <c r="A27" s="42"/>
      <c r="B27" s="51"/>
      <c r="C27" s="51"/>
      <c r="D27" s="51"/>
      <c r="E27" s="51"/>
      <c r="F27" s="51"/>
      <c r="G27" s="51"/>
    </row>
    <row r="28" spans="1:9" s="41" customFormat="1">
      <c r="A28" s="42"/>
      <c r="B28" s="51"/>
      <c r="C28" s="51"/>
      <c r="D28" s="51"/>
      <c r="E28" s="51"/>
      <c r="F28" s="51"/>
      <c r="G28" s="51"/>
    </row>
    <row r="29" spans="1:9" s="41" customFormat="1">
      <c r="A29" s="42"/>
      <c r="B29" s="51"/>
      <c r="C29" s="51"/>
      <c r="D29" s="51"/>
      <c r="E29" s="51"/>
      <c r="F29" s="51"/>
      <c r="G29" s="51"/>
    </row>
    <row r="30" spans="1:9" s="41" customFormat="1">
      <c r="A30" s="42"/>
      <c r="B30" s="51"/>
      <c r="C30" s="51"/>
      <c r="D30" s="51"/>
      <c r="E30" s="51"/>
      <c r="F30" s="51"/>
      <c r="G30" s="51"/>
    </row>
    <row r="31" spans="1:9" s="41" customFormat="1">
      <c r="A31" s="42"/>
      <c r="B31" s="51"/>
      <c r="C31" s="51"/>
      <c r="D31" s="51"/>
      <c r="E31" s="51"/>
      <c r="F31" s="51"/>
      <c r="G31" s="51"/>
    </row>
  </sheetData>
  <autoFilter ref="A5:J7">
    <filterColumn colId="5"/>
    <filterColumn colId="6"/>
    <filterColumn colId="7"/>
  </autoFilter>
  <mergeCells count="5">
    <mergeCell ref="F4:G4"/>
    <mergeCell ref="A2:G2"/>
    <mergeCell ref="D4:E4"/>
    <mergeCell ref="A4:A5"/>
    <mergeCell ref="B4:C4"/>
  </mergeCells>
  <phoneticPr fontId="13" type="noConversion"/>
  <printOptions horizontalCentered="1"/>
  <pageMargins left="0.39370078740157483" right="0.39370078740157483" top="0.78740157480314965" bottom="0.59055118110236227" header="0.51181102362204722" footer="0.39370078740157483"/>
  <pageSetup scale="53" orientation="portrait" horizontalDpi="200" verticalDpi="200" r:id="rId1"/>
  <headerFooter alignWithMargins="0">
    <oddHeader>&amp;L&amp;"Arial CE,Félkövér"Ordacsehi Község Önkormányzat&amp;"Arial CE,Normál"
2015. évi költségvetési rendelete&amp;RÉrték típus: Ezer Forint</oddHead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12"/>
  <sheetViews>
    <sheetView zoomScale="85" workbookViewId="0">
      <selection activeCell="K10" sqref="K10"/>
    </sheetView>
  </sheetViews>
  <sheetFormatPr defaultRowHeight="12.75"/>
  <cols>
    <col min="1" max="1" width="35" style="95" customWidth="1"/>
    <col min="2" max="2" width="14.85546875" style="96" customWidth="1"/>
    <col min="3" max="3" width="14.7109375" style="96" customWidth="1"/>
    <col min="4" max="4" width="17.28515625" style="96" customWidth="1"/>
    <col min="5" max="5" width="14.5703125" style="98" customWidth="1"/>
    <col min="6" max="6" width="9.140625" style="98"/>
    <col min="7" max="16384" width="9.140625" style="96"/>
  </cols>
  <sheetData>
    <row r="1" spans="1:6" ht="16.5" customHeight="1">
      <c r="E1" s="97" t="s">
        <v>971</v>
      </c>
    </row>
    <row r="2" spans="1:6" ht="16.5" customHeight="1">
      <c r="E2" s="97"/>
    </row>
    <row r="3" spans="1:6" ht="27" customHeight="1">
      <c r="A3" s="174" t="s">
        <v>991</v>
      </c>
      <c r="B3" s="174"/>
      <c r="C3" s="174"/>
      <c r="D3" s="174"/>
      <c r="E3" s="174"/>
    </row>
    <row r="4" spans="1:6" ht="20.25" customHeight="1" thickBot="1"/>
    <row r="5" spans="1:6" ht="24" customHeight="1">
      <c r="A5" s="179" t="s">
        <v>935</v>
      </c>
      <c r="B5" s="99" t="s">
        <v>936</v>
      </c>
      <c r="C5" s="99"/>
      <c r="D5" s="100"/>
      <c r="E5" s="101"/>
    </row>
    <row r="6" spans="1:6" ht="33" customHeight="1">
      <c r="A6" s="180"/>
      <c r="B6" s="102" t="s">
        <v>937</v>
      </c>
      <c r="C6" s="103" t="s">
        <v>938</v>
      </c>
      <c r="D6" s="104" t="s">
        <v>939</v>
      </c>
      <c r="E6" s="105" t="s">
        <v>940</v>
      </c>
    </row>
    <row r="7" spans="1:6" ht="28.5" customHeight="1">
      <c r="A7" s="106" t="s">
        <v>423</v>
      </c>
      <c r="B7" s="107">
        <v>3</v>
      </c>
      <c r="C7" s="107">
        <v>2</v>
      </c>
      <c r="D7" s="108"/>
      <c r="E7" s="109">
        <f>SUM(B7:D7)</f>
        <v>5</v>
      </c>
    </row>
    <row r="8" spans="1:6" s="98" customFormat="1" ht="27.75" customHeight="1">
      <c r="A8" s="110" t="s">
        <v>941</v>
      </c>
      <c r="B8" s="111"/>
      <c r="C8" s="111"/>
      <c r="D8" s="112">
        <v>4</v>
      </c>
      <c r="E8" s="109">
        <f t="shared" ref="E8:E9" si="0">SUM(B8:D8)</f>
        <v>4</v>
      </c>
    </row>
    <row r="9" spans="1:6" ht="27.75" customHeight="1" thickBot="1">
      <c r="A9" s="113" t="s">
        <v>985</v>
      </c>
      <c r="B9" s="107"/>
      <c r="C9" s="107">
        <v>4</v>
      </c>
      <c r="D9" s="114"/>
      <c r="E9" s="109">
        <f t="shared" si="0"/>
        <v>4</v>
      </c>
    </row>
    <row r="10" spans="1:6" s="119" customFormat="1" ht="27.75" customHeight="1" thickBot="1">
      <c r="A10" s="115" t="s">
        <v>942</v>
      </c>
      <c r="B10" s="116">
        <f>SUM(B7:B9)</f>
        <v>3</v>
      </c>
      <c r="C10" s="116">
        <f>SUM(C7:C9)</f>
        <v>6</v>
      </c>
      <c r="D10" s="116">
        <f>SUM(D7:D9)</f>
        <v>4</v>
      </c>
      <c r="E10" s="117">
        <f>SUM(E7:E9)</f>
        <v>13</v>
      </c>
      <c r="F10" s="118"/>
    </row>
    <row r="11" spans="1:6">
      <c r="B11" s="120"/>
      <c r="C11" s="120"/>
      <c r="D11" s="120"/>
      <c r="E11" s="121"/>
    </row>
    <row r="12" spans="1:6">
      <c r="B12" s="120"/>
      <c r="C12" s="120"/>
      <c r="D12" s="120"/>
      <c r="E12" s="121"/>
    </row>
  </sheetData>
  <mergeCells count="2">
    <mergeCell ref="A3:E3"/>
    <mergeCell ref="A5:A6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horizontalDpi="300" verticalDpi="300" r:id="rId1"/>
  <headerFooter alignWithMargins="0">
    <oddHeader>&amp;LOrdacsehi Község Önkormányzat
2015. évi költségvetési rendelete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20"/>
  <sheetViews>
    <sheetView view="pageBreakPreview" zoomScaleSheetLayoutView="100" workbookViewId="0">
      <selection activeCell="B23" sqref="B23"/>
    </sheetView>
  </sheetViews>
  <sheetFormatPr defaultRowHeight="12.75"/>
  <cols>
    <col min="1" max="1" width="55.5703125" style="96" customWidth="1"/>
    <col min="2" max="2" width="19.28515625" style="96" customWidth="1"/>
    <col min="3" max="3" width="15.42578125" style="96" customWidth="1"/>
    <col min="4" max="4" width="9.140625" style="96"/>
    <col min="5" max="6" width="10" style="96" bestFit="1" customWidth="1"/>
    <col min="7" max="256" width="9.140625" style="96"/>
    <col min="257" max="257" width="55.5703125" style="96" customWidth="1"/>
    <col min="258" max="258" width="19.28515625" style="96" customWidth="1"/>
    <col min="259" max="259" width="15.42578125" style="96" customWidth="1"/>
    <col min="260" max="260" width="9.140625" style="96"/>
    <col min="261" max="262" width="10" style="96" bestFit="1" customWidth="1"/>
    <col min="263" max="512" width="9.140625" style="96"/>
    <col min="513" max="513" width="55.5703125" style="96" customWidth="1"/>
    <col min="514" max="514" width="19.28515625" style="96" customWidth="1"/>
    <col min="515" max="515" width="15.42578125" style="96" customWidth="1"/>
    <col min="516" max="516" width="9.140625" style="96"/>
    <col min="517" max="518" width="10" style="96" bestFit="1" customWidth="1"/>
    <col min="519" max="768" width="9.140625" style="96"/>
    <col min="769" max="769" width="55.5703125" style="96" customWidth="1"/>
    <col min="770" max="770" width="19.28515625" style="96" customWidth="1"/>
    <col min="771" max="771" width="15.42578125" style="96" customWidth="1"/>
    <col min="772" max="772" width="9.140625" style="96"/>
    <col min="773" max="774" width="10" style="96" bestFit="1" customWidth="1"/>
    <col min="775" max="1024" width="9.140625" style="96"/>
    <col min="1025" max="1025" width="55.5703125" style="96" customWidth="1"/>
    <col min="1026" max="1026" width="19.28515625" style="96" customWidth="1"/>
    <col min="1027" max="1027" width="15.42578125" style="96" customWidth="1"/>
    <col min="1028" max="1028" width="9.140625" style="96"/>
    <col min="1029" max="1030" width="10" style="96" bestFit="1" customWidth="1"/>
    <col min="1031" max="1280" width="9.140625" style="96"/>
    <col min="1281" max="1281" width="55.5703125" style="96" customWidth="1"/>
    <col min="1282" max="1282" width="19.28515625" style="96" customWidth="1"/>
    <col min="1283" max="1283" width="15.42578125" style="96" customWidth="1"/>
    <col min="1284" max="1284" width="9.140625" style="96"/>
    <col min="1285" max="1286" width="10" style="96" bestFit="1" customWidth="1"/>
    <col min="1287" max="1536" width="9.140625" style="96"/>
    <col min="1537" max="1537" width="55.5703125" style="96" customWidth="1"/>
    <col min="1538" max="1538" width="19.28515625" style="96" customWidth="1"/>
    <col min="1539" max="1539" width="15.42578125" style="96" customWidth="1"/>
    <col min="1540" max="1540" width="9.140625" style="96"/>
    <col min="1541" max="1542" width="10" style="96" bestFit="1" customWidth="1"/>
    <col min="1543" max="1792" width="9.140625" style="96"/>
    <col min="1793" max="1793" width="55.5703125" style="96" customWidth="1"/>
    <col min="1794" max="1794" width="19.28515625" style="96" customWidth="1"/>
    <col min="1795" max="1795" width="15.42578125" style="96" customWidth="1"/>
    <col min="1796" max="1796" width="9.140625" style="96"/>
    <col min="1797" max="1798" width="10" style="96" bestFit="1" customWidth="1"/>
    <col min="1799" max="2048" width="9.140625" style="96"/>
    <col min="2049" max="2049" width="55.5703125" style="96" customWidth="1"/>
    <col min="2050" max="2050" width="19.28515625" style="96" customWidth="1"/>
    <col min="2051" max="2051" width="15.42578125" style="96" customWidth="1"/>
    <col min="2052" max="2052" width="9.140625" style="96"/>
    <col min="2053" max="2054" width="10" style="96" bestFit="1" customWidth="1"/>
    <col min="2055" max="2304" width="9.140625" style="96"/>
    <col min="2305" max="2305" width="55.5703125" style="96" customWidth="1"/>
    <col min="2306" max="2306" width="19.28515625" style="96" customWidth="1"/>
    <col min="2307" max="2307" width="15.42578125" style="96" customWidth="1"/>
    <col min="2308" max="2308" width="9.140625" style="96"/>
    <col min="2309" max="2310" width="10" style="96" bestFit="1" customWidth="1"/>
    <col min="2311" max="2560" width="9.140625" style="96"/>
    <col min="2561" max="2561" width="55.5703125" style="96" customWidth="1"/>
    <col min="2562" max="2562" width="19.28515625" style="96" customWidth="1"/>
    <col min="2563" max="2563" width="15.42578125" style="96" customWidth="1"/>
    <col min="2564" max="2564" width="9.140625" style="96"/>
    <col min="2565" max="2566" width="10" style="96" bestFit="1" customWidth="1"/>
    <col min="2567" max="2816" width="9.140625" style="96"/>
    <col min="2817" max="2817" width="55.5703125" style="96" customWidth="1"/>
    <col min="2818" max="2818" width="19.28515625" style="96" customWidth="1"/>
    <col min="2819" max="2819" width="15.42578125" style="96" customWidth="1"/>
    <col min="2820" max="2820" width="9.140625" style="96"/>
    <col min="2821" max="2822" width="10" style="96" bestFit="1" customWidth="1"/>
    <col min="2823" max="3072" width="9.140625" style="96"/>
    <col min="3073" max="3073" width="55.5703125" style="96" customWidth="1"/>
    <col min="3074" max="3074" width="19.28515625" style="96" customWidth="1"/>
    <col min="3075" max="3075" width="15.42578125" style="96" customWidth="1"/>
    <col min="3076" max="3076" width="9.140625" style="96"/>
    <col min="3077" max="3078" width="10" style="96" bestFit="1" customWidth="1"/>
    <col min="3079" max="3328" width="9.140625" style="96"/>
    <col min="3329" max="3329" width="55.5703125" style="96" customWidth="1"/>
    <col min="3330" max="3330" width="19.28515625" style="96" customWidth="1"/>
    <col min="3331" max="3331" width="15.42578125" style="96" customWidth="1"/>
    <col min="3332" max="3332" width="9.140625" style="96"/>
    <col min="3333" max="3334" width="10" style="96" bestFit="1" customWidth="1"/>
    <col min="3335" max="3584" width="9.140625" style="96"/>
    <col min="3585" max="3585" width="55.5703125" style="96" customWidth="1"/>
    <col min="3586" max="3586" width="19.28515625" style="96" customWidth="1"/>
    <col min="3587" max="3587" width="15.42578125" style="96" customWidth="1"/>
    <col min="3588" max="3588" width="9.140625" style="96"/>
    <col min="3589" max="3590" width="10" style="96" bestFit="1" customWidth="1"/>
    <col min="3591" max="3840" width="9.140625" style="96"/>
    <col min="3841" max="3841" width="55.5703125" style="96" customWidth="1"/>
    <col min="3842" max="3842" width="19.28515625" style="96" customWidth="1"/>
    <col min="3843" max="3843" width="15.42578125" style="96" customWidth="1"/>
    <col min="3844" max="3844" width="9.140625" style="96"/>
    <col min="3845" max="3846" width="10" style="96" bestFit="1" customWidth="1"/>
    <col min="3847" max="4096" width="9.140625" style="96"/>
    <col min="4097" max="4097" width="55.5703125" style="96" customWidth="1"/>
    <col min="4098" max="4098" width="19.28515625" style="96" customWidth="1"/>
    <col min="4099" max="4099" width="15.42578125" style="96" customWidth="1"/>
    <col min="4100" max="4100" width="9.140625" style="96"/>
    <col min="4101" max="4102" width="10" style="96" bestFit="1" customWidth="1"/>
    <col min="4103" max="4352" width="9.140625" style="96"/>
    <col min="4353" max="4353" width="55.5703125" style="96" customWidth="1"/>
    <col min="4354" max="4354" width="19.28515625" style="96" customWidth="1"/>
    <col min="4355" max="4355" width="15.42578125" style="96" customWidth="1"/>
    <col min="4356" max="4356" width="9.140625" style="96"/>
    <col min="4357" max="4358" width="10" style="96" bestFit="1" customWidth="1"/>
    <col min="4359" max="4608" width="9.140625" style="96"/>
    <col min="4609" max="4609" width="55.5703125" style="96" customWidth="1"/>
    <col min="4610" max="4610" width="19.28515625" style="96" customWidth="1"/>
    <col min="4611" max="4611" width="15.42578125" style="96" customWidth="1"/>
    <col min="4612" max="4612" width="9.140625" style="96"/>
    <col min="4613" max="4614" width="10" style="96" bestFit="1" customWidth="1"/>
    <col min="4615" max="4864" width="9.140625" style="96"/>
    <col min="4865" max="4865" width="55.5703125" style="96" customWidth="1"/>
    <col min="4866" max="4866" width="19.28515625" style="96" customWidth="1"/>
    <col min="4867" max="4867" width="15.42578125" style="96" customWidth="1"/>
    <col min="4868" max="4868" width="9.140625" style="96"/>
    <col min="4869" max="4870" width="10" style="96" bestFit="1" customWidth="1"/>
    <col min="4871" max="5120" width="9.140625" style="96"/>
    <col min="5121" max="5121" width="55.5703125" style="96" customWidth="1"/>
    <col min="5122" max="5122" width="19.28515625" style="96" customWidth="1"/>
    <col min="5123" max="5123" width="15.42578125" style="96" customWidth="1"/>
    <col min="5124" max="5124" width="9.140625" style="96"/>
    <col min="5125" max="5126" width="10" style="96" bestFit="1" customWidth="1"/>
    <col min="5127" max="5376" width="9.140625" style="96"/>
    <col min="5377" max="5377" width="55.5703125" style="96" customWidth="1"/>
    <col min="5378" max="5378" width="19.28515625" style="96" customWidth="1"/>
    <col min="5379" max="5379" width="15.42578125" style="96" customWidth="1"/>
    <col min="5380" max="5380" width="9.140625" style="96"/>
    <col min="5381" max="5382" width="10" style="96" bestFit="1" customWidth="1"/>
    <col min="5383" max="5632" width="9.140625" style="96"/>
    <col min="5633" max="5633" width="55.5703125" style="96" customWidth="1"/>
    <col min="5634" max="5634" width="19.28515625" style="96" customWidth="1"/>
    <col min="5635" max="5635" width="15.42578125" style="96" customWidth="1"/>
    <col min="5636" max="5636" width="9.140625" style="96"/>
    <col min="5637" max="5638" width="10" style="96" bestFit="1" customWidth="1"/>
    <col min="5639" max="5888" width="9.140625" style="96"/>
    <col min="5889" max="5889" width="55.5703125" style="96" customWidth="1"/>
    <col min="5890" max="5890" width="19.28515625" style="96" customWidth="1"/>
    <col min="5891" max="5891" width="15.42578125" style="96" customWidth="1"/>
    <col min="5892" max="5892" width="9.140625" style="96"/>
    <col min="5893" max="5894" width="10" style="96" bestFit="1" customWidth="1"/>
    <col min="5895" max="6144" width="9.140625" style="96"/>
    <col min="6145" max="6145" width="55.5703125" style="96" customWidth="1"/>
    <col min="6146" max="6146" width="19.28515625" style="96" customWidth="1"/>
    <col min="6147" max="6147" width="15.42578125" style="96" customWidth="1"/>
    <col min="6148" max="6148" width="9.140625" style="96"/>
    <col min="6149" max="6150" width="10" style="96" bestFit="1" customWidth="1"/>
    <col min="6151" max="6400" width="9.140625" style="96"/>
    <col min="6401" max="6401" width="55.5703125" style="96" customWidth="1"/>
    <col min="6402" max="6402" width="19.28515625" style="96" customWidth="1"/>
    <col min="6403" max="6403" width="15.42578125" style="96" customWidth="1"/>
    <col min="6404" max="6404" width="9.140625" style="96"/>
    <col min="6405" max="6406" width="10" style="96" bestFit="1" customWidth="1"/>
    <col min="6407" max="6656" width="9.140625" style="96"/>
    <col min="6657" max="6657" width="55.5703125" style="96" customWidth="1"/>
    <col min="6658" max="6658" width="19.28515625" style="96" customWidth="1"/>
    <col min="6659" max="6659" width="15.42578125" style="96" customWidth="1"/>
    <col min="6660" max="6660" width="9.140625" style="96"/>
    <col min="6661" max="6662" width="10" style="96" bestFit="1" customWidth="1"/>
    <col min="6663" max="6912" width="9.140625" style="96"/>
    <col min="6913" max="6913" width="55.5703125" style="96" customWidth="1"/>
    <col min="6914" max="6914" width="19.28515625" style="96" customWidth="1"/>
    <col min="6915" max="6915" width="15.42578125" style="96" customWidth="1"/>
    <col min="6916" max="6916" width="9.140625" style="96"/>
    <col min="6917" max="6918" width="10" style="96" bestFit="1" customWidth="1"/>
    <col min="6919" max="7168" width="9.140625" style="96"/>
    <col min="7169" max="7169" width="55.5703125" style="96" customWidth="1"/>
    <col min="7170" max="7170" width="19.28515625" style="96" customWidth="1"/>
    <col min="7171" max="7171" width="15.42578125" style="96" customWidth="1"/>
    <col min="7172" max="7172" width="9.140625" style="96"/>
    <col min="7173" max="7174" width="10" style="96" bestFit="1" customWidth="1"/>
    <col min="7175" max="7424" width="9.140625" style="96"/>
    <col min="7425" max="7425" width="55.5703125" style="96" customWidth="1"/>
    <col min="7426" max="7426" width="19.28515625" style="96" customWidth="1"/>
    <col min="7427" max="7427" width="15.42578125" style="96" customWidth="1"/>
    <col min="7428" max="7428" width="9.140625" style="96"/>
    <col min="7429" max="7430" width="10" style="96" bestFit="1" customWidth="1"/>
    <col min="7431" max="7680" width="9.140625" style="96"/>
    <col min="7681" max="7681" width="55.5703125" style="96" customWidth="1"/>
    <col min="7682" max="7682" width="19.28515625" style="96" customWidth="1"/>
    <col min="7683" max="7683" width="15.42578125" style="96" customWidth="1"/>
    <col min="7684" max="7684" width="9.140625" style="96"/>
    <col min="7685" max="7686" width="10" style="96" bestFit="1" customWidth="1"/>
    <col min="7687" max="7936" width="9.140625" style="96"/>
    <col min="7937" max="7937" width="55.5703125" style="96" customWidth="1"/>
    <col min="7938" max="7938" width="19.28515625" style="96" customWidth="1"/>
    <col min="7939" max="7939" width="15.42578125" style="96" customWidth="1"/>
    <col min="7940" max="7940" width="9.140625" style="96"/>
    <col min="7941" max="7942" width="10" style="96" bestFit="1" customWidth="1"/>
    <col min="7943" max="8192" width="9.140625" style="96"/>
    <col min="8193" max="8193" width="55.5703125" style="96" customWidth="1"/>
    <col min="8194" max="8194" width="19.28515625" style="96" customWidth="1"/>
    <col min="8195" max="8195" width="15.42578125" style="96" customWidth="1"/>
    <col min="8196" max="8196" width="9.140625" style="96"/>
    <col min="8197" max="8198" width="10" style="96" bestFit="1" customWidth="1"/>
    <col min="8199" max="8448" width="9.140625" style="96"/>
    <col min="8449" max="8449" width="55.5703125" style="96" customWidth="1"/>
    <col min="8450" max="8450" width="19.28515625" style="96" customWidth="1"/>
    <col min="8451" max="8451" width="15.42578125" style="96" customWidth="1"/>
    <col min="8452" max="8452" width="9.140625" style="96"/>
    <col min="8453" max="8454" width="10" style="96" bestFit="1" customWidth="1"/>
    <col min="8455" max="8704" width="9.140625" style="96"/>
    <col min="8705" max="8705" width="55.5703125" style="96" customWidth="1"/>
    <col min="8706" max="8706" width="19.28515625" style="96" customWidth="1"/>
    <col min="8707" max="8707" width="15.42578125" style="96" customWidth="1"/>
    <col min="8708" max="8708" width="9.140625" style="96"/>
    <col min="8709" max="8710" width="10" style="96" bestFit="1" customWidth="1"/>
    <col min="8711" max="8960" width="9.140625" style="96"/>
    <col min="8961" max="8961" width="55.5703125" style="96" customWidth="1"/>
    <col min="8962" max="8962" width="19.28515625" style="96" customWidth="1"/>
    <col min="8963" max="8963" width="15.42578125" style="96" customWidth="1"/>
    <col min="8964" max="8964" width="9.140625" style="96"/>
    <col min="8965" max="8966" width="10" style="96" bestFit="1" customWidth="1"/>
    <col min="8967" max="9216" width="9.140625" style="96"/>
    <col min="9217" max="9217" width="55.5703125" style="96" customWidth="1"/>
    <col min="9218" max="9218" width="19.28515625" style="96" customWidth="1"/>
    <col min="9219" max="9219" width="15.42578125" style="96" customWidth="1"/>
    <col min="9220" max="9220" width="9.140625" style="96"/>
    <col min="9221" max="9222" width="10" style="96" bestFit="1" customWidth="1"/>
    <col min="9223" max="9472" width="9.140625" style="96"/>
    <col min="9473" max="9473" width="55.5703125" style="96" customWidth="1"/>
    <col min="9474" max="9474" width="19.28515625" style="96" customWidth="1"/>
    <col min="9475" max="9475" width="15.42578125" style="96" customWidth="1"/>
    <col min="9476" max="9476" width="9.140625" style="96"/>
    <col min="9477" max="9478" width="10" style="96" bestFit="1" customWidth="1"/>
    <col min="9479" max="9728" width="9.140625" style="96"/>
    <col min="9729" max="9729" width="55.5703125" style="96" customWidth="1"/>
    <col min="9730" max="9730" width="19.28515625" style="96" customWidth="1"/>
    <col min="9731" max="9731" width="15.42578125" style="96" customWidth="1"/>
    <col min="9732" max="9732" width="9.140625" style="96"/>
    <col min="9733" max="9734" width="10" style="96" bestFit="1" customWidth="1"/>
    <col min="9735" max="9984" width="9.140625" style="96"/>
    <col min="9985" max="9985" width="55.5703125" style="96" customWidth="1"/>
    <col min="9986" max="9986" width="19.28515625" style="96" customWidth="1"/>
    <col min="9987" max="9987" width="15.42578125" style="96" customWidth="1"/>
    <col min="9988" max="9988" width="9.140625" style="96"/>
    <col min="9989" max="9990" width="10" style="96" bestFit="1" customWidth="1"/>
    <col min="9991" max="10240" width="9.140625" style="96"/>
    <col min="10241" max="10241" width="55.5703125" style="96" customWidth="1"/>
    <col min="10242" max="10242" width="19.28515625" style="96" customWidth="1"/>
    <col min="10243" max="10243" width="15.42578125" style="96" customWidth="1"/>
    <col min="10244" max="10244" width="9.140625" style="96"/>
    <col min="10245" max="10246" width="10" style="96" bestFit="1" customWidth="1"/>
    <col min="10247" max="10496" width="9.140625" style="96"/>
    <col min="10497" max="10497" width="55.5703125" style="96" customWidth="1"/>
    <col min="10498" max="10498" width="19.28515625" style="96" customWidth="1"/>
    <col min="10499" max="10499" width="15.42578125" style="96" customWidth="1"/>
    <col min="10500" max="10500" width="9.140625" style="96"/>
    <col min="10501" max="10502" width="10" style="96" bestFit="1" customWidth="1"/>
    <col min="10503" max="10752" width="9.140625" style="96"/>
    <col min="10753" max="10753" width="55.5703125" style="96" customWidth="1"/>
    <col min="10754" max="10754" width="19.28515625" style="96" customWidth="1"/>
    <col min="10755" max="10755" width="15.42578125" style="96" customWidth="1"/>
    <col min="10756" max="10756" width="9.140625" style="96"/>
    <col min="10757" max="10758" width="10" style="96" bestFit="1" customWidth="1"/>
    <col min="10759" max="11008" width="9.140625" style="96"/>
    <col min="11009" max="11009" width="55.5703125" style="96" customWidth="1"/>
    <col min="11010" max="11010" width="19.28515625" style="96" customWidth="1"/>
    <col min="11011" max="11011" width="15.42578125" style="96" customWidth="1"/>
    <col min="11012" max="11012" width="9.140625" style="96"/>
    <col min="11013" max="11014" width="10" style="96" bestFit="1" customWidth="1"/>
    <col min="11015" max="11264" width="9.140625" style="96"/>
    <col min="11265" max="11265" width="55.5703125" style="96" customWidth="1"/>
    <col min="11266" max="11266" width="19.28515625" style="96" customWidth="1"/>
    <col min="11267" max="11267" width="15.42578125" style="96" customWidth="1"/>
    <col min="11268" max="11268" width="9.140625" style="96"/>
    <col min="11269" max="11270" width="10" style="96" bestFit="1" customWidth="1"/>
    <col min="11271" max="11520" width="9.140625" style="96"/>
    <col min="11521" max="11521" width="55.5703125" style="96" customWidth="1"/>
    <col min="11522" max="11522" width="19.28515625" style="96" customWidth="1"/>
    <col min="11523" max="11523" width="15.42578125" style="96" customWidth="1"/>
    <col min="11524" max="11524" width="9.140625" style="96"/>
    <col min="11525" max="11526" width="10" style="96" bestFit="1" customWidth="1"/>
    <col min="11527" max="11776" width="9.140625" style="96"/>
    <col min="11777" max="11777" width="55.5703125" style="96" customWidth="1"/>
    <col min="11778" max="11778" width="19.28515625" style="96" customWidth="1"/>
    <col min="11779" max="11779" width="15.42578125" style="96" customWidth="1"/>
    <col min="11780" max="11780" width="9.140625" style="96"/>
    <col min="11781" max="11782" width="10" style="96" bestFit="1" customWidth="1"/>
    <col min="11783" max="12032" width="9.140625" style="96"/>
    <col min="12033" max="12033" width="55.5703125" style="96" customWidth="1"/>
    <col min="12034" max="12034" width="19.28515625" style="96" customWidth="1"/>
    <col min="12035" max="12035" width="15.42578125" style="96" customWidth="1"/>
    <col min="12036" max="12036" width="9.140625" style="96"/>
    <col min="12037" max="12038" width="10" style="96" bestFit="1" customWidth="1"/>
    <col min="12039" max="12288" width="9.140625" style="96"/>
    <col min="12289" max="12289" width="55.5703125" style="96" customWidth="1"/>
    <col min="12290" max="12290" width="19.28515625" style="96" customWidth="1"/>
    <col min="12291" max="12291" width="15.42578125" style="96" customWidth="1"/>
    <col min="12292" max="12292" width="9.140625" style="96"/>
    <col min="12293" max="12294" width="10" style="96" bestFit="1" customWidth="1"/>
    <col min="12295" max="12544" width="9.140625" style="96"/>
    <col min="12545" max="12545" width="55.5703125" style="96" customWidth="1"/>
    <col min="12546" max="12546" width="19.28515625" style="96" customWidth="1"/>
    <col min="12547" max="12547" width="15.42578125" style="96" customWidth="1"/>
    <col min="12548" max="12548" width="9.140625" style="96"/>
    <col min="12549" max="12550" width="10" style="96" bestFit="1" customWidth="1"/>
    <col min="12551" max="12800" width="9.140625" style="96"/>
    <col min="12801" max="12801" width="55.5703125" style="96" customWidth="1"/>
    <col min="12802" max="12802" width="19.28515625" style="96" customWidth="1"/>
    <col min="12803" max="12803" width="15.42578125" style="96" customWidth="1"/>
    <col min="12804" max="12804" width="9.140625" style="96"/>
    <col min="12805" max="12806" width="10" style="96" bestFit="1" customWidth="1"/>
    <col min="12807" max="13056" width="9.140625" style="96"/>
    <col min="13057" max="13057" width="55.5703125" style="96" customWidth="1"/>
    <col min="13058" max="13058" width="19.28515625" style="96" customWidth="1"/>
    <col min="13059" max="13059" width="15.42578125" style="96" customWidth="1"/>
    <col min="13060" max="13060" width="9.140625" style="96"/>
    <col min="13061" max="13062" width="10" style="96" bestFit="1" customWidth="1"/>
    <col min="13063" max="13312" width="9.140625" style="96"/>
    <col min="13313" max="13313" width="55.5703125" style="96" customWidth="1"/>
    <col min="13314" max="13314" width="19.28515625" style="96" customWidth="1"/>
    <col min="13315" max="13315" width="15.42578125" style="96" customWidth="1"/>
    <col min="13316" max="13316" width="9.140625" style="96"/>
    <col min="13317" max="13318" width="10" style="96" bestFit="1" customWidth="1"/>
    <col min="13319" max="13568" width="9.140625" style="96"/>
    <col min="13569" max="13569" width="55.5703125" style="96" customWidth="1"/>
    <col min="13570" max="13570" width="19.28515625" style="96" customWidth="1"/>
    <col min="13571" max="13571" width="15.42578125" style="96" customWidth="1"/>
    <col min="13572" max="13572" width="9.140625" style="96"/>
    <col min="13573" max="13574" width="10" style="96" bestFit="1" customWidth="1"/>
    <col min="13575" max="13824" width="9.140625" style="96"/>
    <col min="13825" max="13825" width="55.5703125" style="96" customWidth="1"/>
    <col min="13826" max="13826" width="19.28515625" style="96" customWidth="1"/>
    <col min="13827" max="13827" width="15.42578125" style="96" customWidth="1"/>
    <col min="13828" max="13828" width="9.140625" style="96"/>
    <col min="13829" max="13830" width="10" style="96" bestFit="1" customWidth="1"/>
    <col min="13831" max="14080" width="9.140625" style="96"/>
    <col min="14081" max="14081" width="55.5703125" style="96" customWidth="1"/>
    <col min="14082" max="14082" width="19.28515625" style="96" customWidth="1"/>
    <col min="14083" max="14083" width="15.42578125" style="96" customWidth="1"/>
    <col min="14084" max="14084" width="9.140625" style="96"/>
    <col min="14085" max="14086" width="10" style="96" bestFit="1" customWidth="1"/>
    <col min="14087" max="14336" width="9.140625" style="96"/>
    <col min="14337" max="14337" width="55.5703125" style="96" customWidth="1"/>
    <col min="14338" max="14338" width="19.28515625" style="96" customWidth="1"/>
    <col min="14339" max="14339" width="15.42578125" style="96" customWidth="1"/>
    <col min="14340" max="14340" width="9.140625" style="96"/>
    <col min="14341" max="14342" width="10" style="96" bestFit="1" customWidth="1"/>
    <col min="14343" max="14592" width="9.140625" style="96"/>
    <col min="14593" max="14593" width="55.5703125" style="96" customWidth="1"/>
    <col min="14594" max="14594" width="19.28515625" style="96" customWidth="1"/>
    <col min="14595" max="14595" width="15.42578125" style="96" customWidth="1"/>
    <col min="14596" max="14596" width="9.140625" style="96"/>
    <col min="14597" max="14598" width="10" style="96" bestFit="1" customWidth="1"/>
    <col min="14599" max="14848" width="9.140625" style="96"/>
    <col min="14849" max="14849" width="55.5703125" style="96" customWidth="1"/>
    <col min="14850" max="14850" width="19.28515625" style="96" customWidth="1"/>
    <col min="14851" max="14851" width="15.42578125" style="96" customWidth="1"/>
    <col min="14852" max="14852" width="9.140625" style="96"/>
    <col min="14853" max="14854" width="10" style="96" bestFit="1" customWidth="1"/>
    <col min="14855" max="15104" width="9.140625" style="96"/>
    <col min="15105" max="15105" width="55.5703125" style="96" customWidth="1"/>
    <col min="15106" max="15106" width="19.28515625" style="96" customWidth="1"/>
    <col min="15107" max="15107" width="15.42578125" style="96" customWidth="1"/>
    <col min="15108" max="15108" width="9.140625" style="96"/>
    <col min="15109" max="15110" width="10" style="96" bestFit="1" customWidth="1"/>
    <col min="15111" max="15360" width="9.140625" style="96"/>
    <col min="15361" max="15361" width="55.5703125" style="96" customWidth="1"/>
    <col min="15362" max="15362" width="19.28515625" style="96" customWidth="1"/>
    <col min="15363" max="15363" width="15.42578125" style="96" customWidth="1"/>
    <col min="15364" max="15364" width="9.140625" style="96"/>
    <col min="15365" max="15366" width="10" style="96" bestFit="1" customWidth="1"/>
    <col min="15367" max="15616" width="9.140625" style="96"/>
    <col min="15617" max="15617" width="55.5703125" style="96" customWidth="1"/>
    <col min="15618" max="15618" width="19.28515625" style="96" customWidth="1"/>
    <col min="15619" max="15619" width="15.42578125" style="96" customWidth="1"/>
    <col min="15620" max="15620" width="9.140625" style="96"/>
    <col min="15621" max="15622" width="10" style="96" bestFit="1" customWidth="1"/>
    <col min="15623" max="15872" width="9.140625" style="96"/>
    <col min="15873" max="15873" width="55.5703125" style="96" customWidth="1"/>
    <col min="15874" max="15874" width="19.28515625" style="96" customWidth="1"/>
    <col min="15875" max="15875" width="15.42578125" style="96" customWidth="1"/>
    <col min="15876" max="15876" width="9.140625" style="96"/>
    <col min="15877" max="15878" width="10" style="96" bestFit="1" customWidth="1"/>
    <col min="15879" max="16128" width="9.140625" style="96"/>
    <col min="16129" max="16129" width="55.5703125" style="96" customWidth="1"/>
    <col min="16130" max="16130" width="19.28515625" style="96" customWidth="1"/>
    <col min="16131" max="16131" width="15.42578125" style="96" customWidth="1"/>
    <col min="16132" max="16132" width="9.140625" style="96"/>
    <col min="16133" max="16134" width="10" style="96" bestFit="1" customWidth="1"/>
    <col min="16135" max="16384" width="9.140625" style="96"/>
  </cols>
  <sheetData>
    <row r="1" spans="1:6" ht="15">
      <c r="C1" s="122" t="s">
        <v>972</v>
      </c>
    </row>
    <row r="3" spans="1:6" ht="30" customHeight="1">
      <c r="A3" s="174" t="s">
        <v>976</v>
      </c>
      <c r="B3" s="174"/>
      <c r="C3" s="174"/>
    </row>
    <row r="4" spans="1:6">
      <c r="A4" s="123"/>
      <c r="B4" s="123"/>
      <c r="C4" s="123"/>
    </row>
    <row r="7" spans="1:6">
      <c r="C7" s="96" t="s">
        <v>943</v>
      </c>
    </row>
    <row r="8" spans="1:6" s="124" customFormat="1" ht="18" customHeight="1">
      <c r="A8" s="94" t="s">
        <v>944</v>
      </c>
      <c r="B8" s="94" t="s">
        <v>945</v>
      </c>
      <c r="C8" s="94" t="s">
        <v>946</v>
      </c>
    </row>
    <row r="9" spans="1:6" ht="33.75" customHeight="1">
      <c r="A9" s="46"/>
      <c r="B9" s="127">
        <v>0</v>
      </c>
      <c r="C9" s="125">
        <v>0</v>
      </c>
      <c r="F9" s="126"/>
    </row>
    <row r="10" spans="1:6" s="119" customFormat="1" ht="33.75" customHeight="1">
      <c r="A10" s="128" t="s">
        <v>947</v>
      </c>
      <c r="B10" s="129">
        <f>SUM(B9:B9)</f>
        <v>0</v>
      </c>
      <c r="C10" s="129">
        <f>SUM(C9:C9)</f>
        <v>0</v>
      </c>
      <c r="F10" s="130"/>
    </row>
    <row r="11" spans="1:6" s="133" customFormat="1" ht="28.5" customHeight="1">
      <c r="A11" s="131"/>
      <c r="B11" s="132"/>
      <c r="C11" s="132"/>
    </row>
    <row r="12" spans="1:6">
      <c r="B12" s="126"/>
    </row>
    <row r="17" spans="2:2">
      <c r="B17" s="98"/>
    </row>
    <row r="18" spans="2:2">
      <c r="B18" s="98"/>
    </row>
    <row r="19" spans="2:2">
      <c r="B19" s="98"/>
    </row>
    <row r="20" spans="2:2">
      <c r="B20" s="98"/>
    </row>
  </sheetData>
  <mergeCells count="1">
    <mergeCell ref="A3:C3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92" orientation="portrait" horizontalDpi="300" verticalDpi="300" r:id="rId1"/>
  <headerFooter alignWithMargins="0">
    <oddHeader xml:space="preserve">&amp;LOrdacsehi Község Önkormányzat
2015. évi költségvetési rendelete&amp;R&amp;"Arial,Félkövér"&amp;8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18"/>
  <sheetViews>
    <sheetView view="pageBreakPreview" zoomScaleNormal="90" zoomScaleSheetLayoutView="100" workbookViewId="0">
      <selection activeCell="L14" sqref="L14"/>
    </sheetView>
  </sheetViews>
  <sheetFormatPr defaultRowHeight="12.75"/>
  <cols>
    <col min="1" max="1" width="4.28515625" style="134" customWidth="1"/>
    <col min="2" max="2" width="49.28515625" style="96" customWidth="1"/>
    <col min="3" max="3" width="11.5703125" style="98" customWidth="1"/>
    <col min="4" max="4" width="11.5703125" style="120" customWidth="1"/>
    <col min="5" max="5" width="10.140625" style="96" customWidth="1"/>
    <col min="6" max="7" width="10.140625" style="120" customWidth="1"/>
    <col min="8" max="8" width="9.140625" style="120"/>
    <col min="9" max="9" width="11.85546875" style="156" customWidth="1"/>
    <col min="10" max="256" width="9.140625" style="96"/>
    <col min="257" max="257" width="4.28515625" style="96" customWidth="1"/>
    <col min="258" max="258" width="49.28515625" style="96" customWidth="1"/>
    <col min="259" max="260" width="11.5703125" style="96" customWidth="1"/>
    <col min="261" max="263" width="10.140625" style="96" customWidth="1"/>
    <col min="264" max="264" width="9.140625" style="96"/>
    <col min="265" max="265" width="11.85546875" style="96" customWidth="1"/>
    <col min="266" max="512" width="9.140625" style="96"/>
    <col min="513" max="513" width="4.28515625" style="96" customWidth="1"/>
    <col min="514" max="514" width="49.28515625" style="96" customWidth="1"/>
    <col min="515" max="516" width="11.5703125" style="96" customWidth="1"/>
    <col min="517" max="519" width="10.140625" style="96" customWidth="1"/>
    <col min="520" max="520" width="9.140625" style="96"/>
    <col min="521" max="521" width="11.85546875" style="96" customWidth="1"/>
    <col min="522" max="768" width="9.140625" style="96"/>
    <col min="769" max="769" width="4.28515625" style="96" customWidth="1"/>
    <col min="770" max="770" width="49.28515625" style="96" customWidth="1"/>
    <col min="771" max="772" width="11.5703125" style="96" customWidth="1"/>
    <col min="773" max="775" width="10.140625" style="96" customWidth="1"/>
    <col min="776" max="776" width="9.140625" style="96"/>
    <col min="777" max="777" width="11.85546875" style="96" customWidth="1"/>
    <col min="778" max="1024" width="9.140625" style="96"/>
    <col min="1025" max="1025" width="4.28515625" style="96" customWidth="1"/>
    <col min="1026" max="1026" width="49.28515625" style="96" customWidth="1"/>
    <col min="1027" max="1028" width="11.5703125" style="96" customWidth="1"/>
    <col min="1029" max="1031" width="10.140625" style="96" customWidth="1"/>
    <col min="1032" max="1032" width="9.140625" style="96"/>
    <col min="1033" max="1033" width="11.85546875" style="96" customWidth="1"/>
    <col min="1034" max="1280" width="9.140625" style="96"/>
    <col min="1281" max="1281" width="4.28515625" style="96" customWidth="1"/>
    <col min="1282" max="1282" width="49.28515625" style="96" customWidth="1"/>
    <col min="1283" max="1284" width="11.5703125" style="96" customWidth="1"/>
    <col min="1285" max="1287" width="10.140625" style="96" customWidth="1"/>
    <col min="1288" max="1288" width="9.140625" style="96"/>
    <col min="1289" max="1289" width="11.85546875" style="96" customWidth="1"/>
    <col min="1290" max="1536" width="9.140625" style="96"/>
    <col min="1537" max="1537" width="4.28515625" style="96" customWidth="1"/>
    <col min="1538" max="1538" width="49.28515625" style="96" customWidth="1"/>
    <col min="1539" max="1540" width="11.5703125" style="96" customWidth="1"/>
    <col min="1541" max="1543" width="10.140625" style="96" customWidth="1"/>
    <col min="1544" max="1544" width="9.140625" style="96"/>
    <col min="1545" max="1545" width="11.85546875" style="96" customWidth="1"/>
    <col min="1546" max="1792" width="9.140625" style="96"/>
    <col min="1793" max="1793" width="4.28515625" style="96" customWidth="1"/>
    <col min="1794" max="1794" width="49.28515625" style="96" customWidth="1"/>
    <col min="1795" max="1796" width="11.5703125" style="96" customWidth="1"/>
    <col min="1797" max="1799" width="10.140625" style="96" customWidth="1"/>
    <col min="1800" max="1800" width="9.140625" style="96"/>
    <col min="1801" max="1801" width="11.85546875" style="96" customWidth="1"/>
    <col min="1802" max="2048" width="9.140625" style="96"/>
    <col min="2049" max="2049" width="4.28515625" style="96" customWidth="1"/>
    <col min="2050" max="2050" width="49.28515625" style="96" customWidth="1"/>
    <col min="2051" max="2052" width="11.5703125" style="96" customWidth="1"/>
    <col min="2053" max="2055" width="10.140625" style="96" customWidth="1"/>
    <col min="2056" max="2056" width="9.140625" style="96"/>
    <col min="2057" max="2057" width="11.85546875" style="96" customWidth="1"/>
    <col min="2058" max="2304" width="9.140625" style="96"/>
    <col min="2305" max="2305" width="4.28515625" style="96" customWidth="1"/>
    <col min="2306" max="2306" width="49.28515625" style="96" customWidth="1"/>
    <col min="2307" max="2308" width="11.5703125" style="96" customWidth="1"/>
    <col min="2309" max="2311" width="10.140625" style="96" customWidth="1"/>
    <col min="2312" max="2312" width="9.140625" style="96"/>
    <col min="2313" max="2313" width="11.85546875" style="96" customWidth="1"/>
    <col min="2314" max="2560" width="9.140625" style="96"/>
    <col min="2561" max="2561" width="4.28515625" style="96" customWidth="1"/>
    <col min="2562" max="2562" width="49.28515625" style="96" customWidth="1"/>
    <col min="2563" max="2564" width="11.5703125" style="96" customWidth="1"/>
    <col min="2565" max="2567" width="10.140625" style="96" customWidth="1"/>
    <col min="2568" max="2568" width="9.140625" style="96"/>
    <col min="2569" max="2569" width="11.85546875" style="96" customWidth="1"/>
    <col min="2570" max="2816" width="9.140625" style="96"/>
    <col min="2817" max="2817" width="4.28515625" style="96" customWidth="1"/>
    <col min="2818" max="2818" width="49.28515625" style="96" customWidth="1"/>
    <col min="2819" max="2820" width="11.5703125" style="96" customWidth="1"/>
    <col min="2821" max="2823" width="10.140625" style="96" customWidth="1"/>
    <col min="2824" max="2824" width="9.140625" style="96"/>
    <col min="2825" max="2825" width="11.85546875" style="96" customWidth="1"/>
    <col min="2826" max="3072" width="9.140625" style="96"/>
    <col min="3073" max="3073" width="4.28515625" style="96" customWidth="1"/>
    <col min="3074" max="3074" width="49.28515625" style="96" customWidth="1"/>
    <col min="3075" max="3076" width="11.5703125" style="96" customWidth="1"/>
    <col min="3077" max="3079" width="10.140625" style="96" customWidth="1"/>
    <col min="3080" max="3080" width="9.140625" style="96"/>
    <col min="3081" max="3081" width="11.85546875" style="96" customWidth="1"/>
    <col min="3082" max="3328" width="9.140625" style="96"/>
    <col min="3329" max="3329" width="4.28515625" style="96" customWidth="1"/>
    <col min="3330" max="3330" width="49.28515625" style="96" customWidth="1"/>
    <col min="3331" max="3332" width="11.5703125" style="96" customWidth="1"/>
    <col min="3333" max="3335" width="10.140625" style="96" customWidth="1"/>
    <col min="3336" max="3336" width="9.140625" style="96"/>
    <col min="3337" max="3337" width="11.85546875" style="96" customWidth="1"/>
    <col min="3338" max="3584" width="9.140625" style="96"/>
    <col min="3585" max="3585" width="4.28515625" style="96" customWidth="1"/>
    <col min="3586" max="3586" width="49.28515625" style="96" customWidth="1"/>
    <col min="3587" max="3588" width="11.5703125" style="96" customWidth="1"/>
    <col min="3589" max="3591" width="10.140625" style="96" customWidth="1"/>
    <col min="3592" max="3592" width="9.140625" style="96"/>
    <col min="3593" max="3593" width="11.85546875" style="96" customWidth="1"/>
    <col min="3594" max="3840" width="9.140625" style="96"/>
    <col min="3841" max="3841" width="4.28515625" style="96" customWidth="1"/>
    <col min="3842" max="3842" width="49.28515625" style="96" customWidth="1"/>
    <col min="3843" max="3844" width="11.5703125" style="96" customWidth="1"/>
    <col min="3845" max="3847" width="10.140625" style="96" customWidth="1"/>
    <col min="3848" max="3848" width="9.140625" style="96"/>
    <col min="3849" max="3849" width="11.85546875" style="96" customWidth="1"/>
    <col min="3850" max="4096" width="9.140625" style="96"/>
    <col min="4097" max="4097" width="4.28515625" style="96" customWidth="1"/>
    <col min="4098" max="4098" width="49.28515625" style="96" customWidth="1"/>
    <col min="4099" max="4100" width="11.5703125" style="96" customWidth="1"/>
    <col min="4101" max="4103" width="10.140625" style="96" customWidth="1"/>
    <col min="4104" max="4104" width="9.140625" style="96"/>
    <col min="4105" max="4105" width="11.85546875" style="96" customWidth="1"/>
    <col min="4106" max="4352" width="9.140625" style="96"/>
    <col min="4353" max="4353" width="4.28515625" style="96" customWidth="1"/>
    <col min="4354" max="4354" width="49.28515625" style="96" customWidth="1"/>
    <col min="4355" max="4356" width="11.5703125" style="96" customWidth="1"/>
    <col min="4357" max="4359" width="10.140625" style="96" customWidth="1"/>
    <col min="4360" max="4360" width="9.140625" style="96"/>
    <col min="4361" max="4361" width="11.85546875" style="96" customWidth="1"/>
    <col min="4362" max="4608" width="9.140625" style="96"/>
    <col min="4609" max="4609" width="4.28515625" style="96" customWidth="1"/>
    <col min="4610" max="4610" width="49.28515625" style="96" customWidth="1"/>
    <col min="4611" max="4612" width="11.5703125" style="96" customWidth="1"/>
    <col min="4613" max="4615" width="10.140625" style="96" customWidth="1"/>
    <col min="4616" max="4616" width="9.140625" style="96"/>
    <col min="4617" max="4617" width="11.85546875" style="96" customWidth="1"/>
    <col min="4618" max="4864" width="9.140625" style="96"/>
    <col min="4865" max="4865" width="4.28515625" style="96" customWidth="1"/>
    <col min="4866" max="4866" width="49.28515625" style="96" customWidth="1"/>
    <col min="4867" max="4868" width="11.5703125" style="96" customWidth="1"/>
    <col min="4869" max="4871" width="10.140625" style="96" customWidth="1"/>
    <col min="4872" max="4872" width="9.140625" style="96"/>
    <col min="4873" max="4873" width="11.85546875" style="96" customWidth="1"/>
    <col min="4874" max="5120" width="9.140625" style="96"/>
    <col min="5121" max="5121" width="4.28515625" style="96" customWidth="1"/>
    <col min="5122" max="5122" width="49.28515625" style="96" customWidth="1"/>
    <col min="5123" max="5124" width="11.5703125" style="96" customWidth="1"/>
    <col min="5125" max="5127" width="10.140625" style="96" customWidth="1"/>
    <col min="5128" max="5128" width="9.140625" style="96"/>
    <col min="5129" max="5129" width="11.85546875" style="96" customWidth="1"/>
    <col min="5130" max="5376" width="9.140625" style="96"/>
    <col min="5377" max="5377" width="4.28515625" style="96" customWidth="1"/>
    <col min="5378" max="5378" width="49.28515625" style="96" customWidth="1"/>
    <col min="5379" max="5380" width="11.5703125" style="96" customWidth="1"/>
    <col min="5381" max="5383" width="10.140625" style="96" customWidth="1"/>
    <col min="5384" max="5384" width="9.140625" style="96"/>
    <col min="5385" max="5385" width="11.85546875" style="96" customWidth="1"/>
    <col min="5386" max="5632" width="9.140625" style="96"/>
    <col min="5633" max="5633" width="4.28515625" style="96" customWidth="1"/>
    <col min="5634" max="5634" width="49.28515625" style="96" customWidth="1"/>
    <col min="5635" max="5636" width="11.5703125" style="96" customWidth="1"/>
    <col min="5637" max="5639" width="10.140625" style="96" customWidth="1"/>
    <col min="5640" max="5640" width="9.140625" style="96"/>
    <col min="5641" max="5641" width="11.85546875" style="96" customWidth="1"/>
    <col min="5642" max="5888" width="9.140625" style="96"/>
    <col min="5889" max="5889" width="4.28515625" style="96" customWidth="1"/>
    <col min="5890" max="5890" width="49.28515625" style="96" customWidth="1"/>
    <col min="5891" max="5892" width="11.5703125" style="96" customWidth="1"/>
    <col min="5893" max="5895" width="10.140625" style="96" customWidth="1"/>
    <col min="5896" max="5896" width="9.140625" style="96"/>
    <col min="5897" max="5897" width="11.85546875" style="96" customWidth="1"/>
    <col min="5898" max="6144" width="9.140625" style="96"/>
    <col min="6145" max="6145" width="4.28515625" style="96" customWidth="1"/>
    <col min="6146" max="6146" width="49.28515625" style="96" customWidth="1"/>
    <col min="6147" max="6148" width="11.5703125" style="96" customWidth="1"/>
    <col min="6149" max="6151" width="10.140625" style="96" customWidth="1"/>
    <col min="6152" max="6152" width="9.140625" style="96"/>
    <col min="6153" max="6153" width="11.85546875" style="96" customWidth="1"/>
    <col min="6154" max="6400" width="9.140625" style="96"/>
    <col min="6401" max="6401" width="4.28515625" style="96" customWidth="1"/>
    <col min="6402" max="6402" width="49.28515625" style="96" customWidth="1"/>
    <col min="6403" max="6404" width="11.5703125" style="96" customWidth="1"/>
    <col min="6405" max="6407" width="10.140625" style="96" customWidth="1"/>
    <col min="6408" max="6408" width="9.140625" style="96"/>
    <col min="6409" max="6409" width="11.85546875" style="96" customWidth="1"/>
    <col min="6410" max="6656" width="9.140625" style="96"/>
    <col min="6657" max="6657" width="4.28515625" style="96" customWidth="1"/>
    <col min="6658" max="6658" width="49.28515625" style="96" customWidth="1"/>
    <col min="6659" max="6660" width="11.5703125" style="96" customWidth="1"/>
    <col min="6661" max="6663" width="10.140625" style="96" customWidth="1"/>
    <col min="6664" max="6664" width="9.140625" style="96"/>
    <col min="6665" max="6665" width="11.85546875" style="96" customWidth="1"/>
    <col min="6666" max="6912" width="9.140625" style="96"/>
    <col min="6913" max="6913" width="4.28515625" style="96" customWidth="1"/>
    <col min="6914" max="6914" width="49.28515625" style="96" customWidth="1"/>
    <col min="6915" max="6916" width="11.5703125" style="96" customWidth="1"/>
    <col min="6917" max="6919" width="10.140625" style="96" customWidth="1"/>
    <col min="6920" max="6920" width="9.140625" style="96"/>
    <col min="6921" max="6921" width="11.85546875" style="96" customWidth="1"/>
    <col min="6922" max="7168" width="9.140625" style="96"/>
    <col min="7169" max="7169" width="4.28515625" style="96" customWidth="1"/>
    <col min="7170" max="7170" width="49.28515625" style="96" customWidth="1"/>
    <col min="7171" max="7172" width="11.5703125" style="96" customWidth="1"/>
    <col min="7173" max="7175" width="10.140625" style="96" customWidth="1"/>
    <col min="7176" max="7176" width="9.140625" style="96"/>
    <col min="7177" max="7177" width="11.85546875" style="96" customWidth="1"/>
    <col min="7178" max="7424" width="9.140625" style="96"/>
    <col min="7425" max="7425" width="4.28515625" style="96" customWidth="1"/>
    <col min="7426" max="7426" width="49.28515625" style="96" customWidth="1"/>
    <col min="7427" max="7428" width="11.5703125" style="96" customWidth="1"/>
    <col min="7429" max="7431" width="10.140625" style="96" customWidth="1"/>
    <col min="7432" max="7432" width="9.140625" style="96"/>
    <col min="7433" max="7433" width="11.85546875" style="96" customWidth="1"/>
    <col min="7434" max="7680" width="9.140625" style="96"/>
    <col min="7681" max="7681" width="4.28515625" style="96" customWidth="1"/>
    <col min="7682" max="7682" width="49.28515625" style="96" customWidth="1"/>
    <col min="7683" max="7684" width="11.5703125" style="96" customWidth="1"/>
    <col min="7685" max="7687" width="10.140625" style="96" customWidth="1"/>
    <col min="7688" max="7688" width="9.140625" style="96"/>
    <col min="7689" max="7689" width="11.85546875" style="96" customWidth="1"/>
    <col min="7690" max="7936" width="9.140625" style="96"/>
    <col min="7937" max="7937" width="4.28515625" style="96" customWidth="1"/>
    <col min="7938" max="7938" width="49.28515625" style="96" customWidth="1"/>
    <col min="7939" max="7940" width="11.5703125" style="96" customWidth="1"/>
    <col min="7941" max="7943" width="10.140625" style="96" customWidth="1"/>
    <col min="7944" max="7944" width="9.140625" style="96"/>
    <col min="7945" max="7945" width="11.85546875" style="96" customWidth="1"/>
    <col min="7946" max="8192" width="9.140625" style="96"/>
    <col min="8193" max="8193" width="4.28515625" style="96" customWidth="1"/>
    <col min="8194" max="8194" width="49.28515625" style="96" customWidth="1"/>
    <col min="8195" max="8196" width="11.5703125" style="96" customWidth="1"/>
    <col min="8197" max="8199" width="10.140625" style="96" customWidth="1"/>
    <col min="8200" max="8200" width="9.140625" style="96"/>
    <col min="8201" max="8201" width="11.85546875" style="96" customWidth="1"/>
    <col min="8202" max="8448" width="9.140625" style="96"/>
    <col min="8449" max="8449" width="4.28515625" style="96" customWidth="1"/>
    <col min="8450" max="8450" width="49.28515625" style="96" customWidth="1"/>
    <col min="8451" max="8452" width="11.5703125" style="96" customWidth="1"/>
    <col min="8453" max="8455" width="10.140625" style="96" customWidth="1"/>
    <col min="8456" max="8456" width="9.140625" style="96"/>
    <col min="8457" max="8457" width="11.85546875" style="96" customWidth="1"/>
    <col min="8458" max="8704" width="9.140625" style="96"/>
    <col min="8705" max="8705" width="4.28515625" style="96" customWidth="1"/>
    <col min="8706" max="8706" width="49.28515625" style="96" customWidth="1"/>
    <col min="8707" max="8708" width="11.5703125" style="96" customWidth="1"/>
    <col min="8709" max="8711" width="10.140625" style="96" customWidth="1"/>
    <col min="8712" max="8712" width="9.140625" style="96"/>
    <col min="8713" max="8713" width="11.85546875" style="96" customWidth="1"/>
    <col min="8714" max="8960" width="9.140625" style="96"/>
    <col min="8961" max="8961" width="4.28515625" style="96" customWidth="1"/>
    <col min="8962" max="8962" width="49.28515625" style="96" customWidth="1"/>
    <col min="8963" max="8964" width="11.5703125" style="96" customWidth="1"/>
    <col min="8965" max="8967" width="10.140625" style="96" customWidth="1"/>
    <col min="8968" max="8968" width="9.140625" style="96"/>
    <col min="8969" max="8969" width="11.85546875" style="96" customWidth="1"/>
    <col min="8970" max="9216" width="9.140625" style="96"/>
    <col min="9217" max="9217" width="4.28515625" style="96" customWidth="1"/>
    <col min="9218" max="9218" width="49.28515625" style="96" customWidth="1"/>
    <col min="9219" max="9220" width="11.5703125" style="96" customWidth="1"/>
    <col min="9221" max="9223" width="10.140625" style="96" customWidth="1"/>
    <col min="9224" max="9224" width="9.140625" style="96"/>
    <col min="9225" max="9225" width="11.85546875" style="96" customWidth="1"/>
    <col min="9226" max="9472" width="9.140625" style="96"/>
    <col min="9473" max="9473" width="4.28515625" style="96" customWidth="1"/>
    <col min="9474" max="9474" width="49.28515625" style="96" customWidth="1"/>
    <col min="9475" max="9476" width="11.5703125" style="96" customWidth="1"/>
    <col min="9477" max="9479" width="10.140625" style="96" customWidth="1"/>
    <col min="9480" max="9480" width="9.140625" style="96"/>
    <col min="9481" max="9481" width="11.85546875" style="96" customWidth="1"/>
    <col min="9482" max="9728" width="9.140625" style="96"/>
    <col min="9729" max="9729" width="4.28515625" style="96" customWidth="1"/>
    <col min="9730" max="9730" width="49.28515625" style="96" customWidth="1"/>
    <col min="9731" max="9732" width="11.5703125" style="96" customWidth="1"/>
    <col min="9733" max="9735" width="10.140625" style="96" customWidth="1"/>
    <col min="9736" max="9736" width="9.140625" style="96"/>
    <col min="9737" max="9737" width="11.85546875" style="96" customWidth="1"/>
    <col min="9738" max="9984" width="9.140625" style="96"/>
    <col min="9985" max="9985" width="4.28515625" style="96" customWidth="1"/>
    <col min="9986" max="9986" width="49.28515625" style="96" customWidth="1"/>
    <col min="9987" max="9988" width="11.5703125" style="96" customWidth="1"/>
    <col min="9989" max="9991" width="10.140625" style="96" customWidth="1"/>
    <col min="9992" max="9992" width="9.140625" style="96"/>
    <col min="9993" max="9993" width="11.85546875" style="96" customWidth="1"/>
    <col min="9994" max="10240" width="9.140625" style="96"/>
    <col min="10241" max="10241" width="4.28515625" style="96" customWidth="1"/>
    <col min="10242" max="10242" width="49.28515625" style="96" customWidth="1"/>
    <col min="10243" max="10244" width="11.5703125" style="96" customWidth="1"/>
    <col min="10245" max="10247" width="10.140625" style="96" customWidth="1"/>
    <col min="10248" max="10248" width="9.140625" style="96"/>
    <col min="10249" max="10249" width="11.85546875" style="96" customWidth="1"/>
    <col min="10250" max="10496" width="9.140625" style="96"/>
    <col min="10497" max="10497" width="4.28515625" style="96" customWidth="1"/>
    <col min="10498" max="10498" width="49.28515625" style="96" customWidth="1"/>
    <col min="10499" max="10500" width="11.5703125" style="96" customWidth="1"/>
    <col min="10501" max="10503" width="10.140625" style="96" customWidth="1"/>
    <col min="10504" max="10504" width="9.140625" style="96"/>
    <col min="10505" max="10505" width="11.85546875" style="96" customWidth="1"/>
    <col min="10506" max="10752" width="9.140625" style="96"/>
    <col min="10753" max="10753" width="4.28515625" style="96" customWidth="1"/>
    <col min="10754" max="10754" width="49.28515625" style="96" customWidth="1"/>
    <col min="10755" max="10756" width="11.5703125" style="96" customWidth="1"/>
    <col min="10757" max="10759" width="10.140625" style="96" customWidth="1"/>
    <col min="10760" max="10760" width="9.140625" style="96"/>
    <col min="10761" max="10761" width="11.85546875" style="96" customWidth="1"/>
    <col min="10762" max="11008" width="9.140625" style="96"/>
    <col min="11009" max="11009" width="4.28515625" style="96" customWidth="1"/>
    <col min="11010" max="11010" width="49.28515625" style="96" customWidth="1"/>
    <col min="11011" max="11012" width="11.5703125" style="96" customWidth="1"/>
    <col min="11013" max="11015" width="10.140625" style="96" customWidth="1"/>
    <col min="11016" max="11016" width="9.140625" style="96"/>
    <col min="11017" max="11017" width="11.85546875" style="96" customWidth="1"/>
    <col min="11018" max="11264" width="9.140625" style="96"/>
    <col min="11265" max="11265" width="4.28515625" style="96" customWidth="1"/>
    <col min="11266" max="11266" width="49.28515625" style="96" customWidth="1"/>
    <col min="11267" max="11268" width="11.5703125" style="96" customWidth="1"/>
    <col min="11269" max="11271" width="10.140625" style="96" customWidth="1"/>
    <col min="11272" max="11272" width="9.140625" style="96"/>
    <col min="11273" max="11273" width="11.85546875" style="96" customWidth="1"/>
    <col min="11274" max="11520" width="9.140625" style="96"/>
    <col min="11521" max="11521" width="4.28515625" style="96" customWidth="1"/>
    <col min="11522" max="11522" width="49.28515625" style="96" customWidth="1"/>
    <col min="11523" max="11524" width="11.5703125" style="96" customWidth="1"/>
    <col min="11525" max="11527" width="10.140625" style="96" customWidth="1"/>
    <col min="11528" max="11528" width="9.140625" style="96"/>
    <col min="11529" max="11529" width="11.85546875" style="96" customWidth="1"/>
    <col min="11530" max="11776" width="9.140625" style="96"/>
    <col min="11777" max="11777" width="4.28515625" style="96" customWidth="1"/>
    <col min="11778" max="11778" width="49.28515625" style="96" customWidth="1"/>
    <col min="11779" max="11780" width="11.5703125" style="96" customWidth="1"/>
    <col min="11781" max="11783" width="10.140625" style="96" customWidth="1"/>
    <col min="11784" max="11784" width="9.140625" style="96"/>
    <col min="11785" max="11785" width="11.85546875" style="96" customWidth="1"/>
    <col min="11786" max="12032" width="9.140625" style="96"/>
    <col min="12033" max="12033" width="4.28515625" style="96" customWidth="1"/>
    <col min="12034" max="12034" width="49.28515625" style="96" customWidth="1"/>
    <col min="12035" max="12036" width="11.5703125" style="96" customWidth="1"/>
    <col min="12037" max="12039" width="10.140625" style="96" customWidth="1"/>
    <col min="12040" max="12040" width="9.140625" style="96"/>
    <col min="12041" max="12041" width="11.85546875" style="96" customWidth="1"/>
    <col min="12042" max="12288" width="9.140625" style="96"/>
    <col min="12289" max="12289" width="4.28515625" style="96" customWidth="1"/>
    <col min="12290" max="12290" width="49.28515625" style="96" customWidth="1"/>
    <col min="12291" max="12292" width="11.5703125" style="96" customWidth="1"/>
    <col min="12293" max="12295" width="10.140625" style="96" customWidth="1"/>
    <col min="12296" max="12296" width="9.140625" style="96"/>
    <col min="12297" max="12297" width="11.85546875" style="96" customWidth="1"/>
    <col min="12298" max="12544" width="9.140625" style="96"/>
    <col min="12545" max="12545" width="4.28515625" style="96" customWidth="1"/>
    <col min="12546" max="12546" width="49.28515625" style="96" customWidth="1"/>
    <col min="12547" max="12548" width="11.5703125" style="96" customWidth="1"/>
    <col min="12549" max="12551" width="10.140625" style="96" customWidth="1"/>
    <col min="12552" max="12552" width="9.140625" style="96"/>
    <col min="12553" max="12553" width="11.85546875" style="96" customWidth="1"/>
    <col min="12554" max="12800" width="9.140625" style="96"/>
    <col min="12801" max="12801" width="4.28515625" style="96" customWidth="1"/>
    <col min="12802" max="12802" width="49.28515625" style="96" customWidth="1"/>
    <col min="12803" max="12804" width="11.5703125" style="96" customWidth="1"/>
    <col min="12805" max="12807" width="10.140625" style="96" customWidth="1"/>
    <col min="12808" max="12808" width="9.140625" style="96"/>
    <col min="12809" max="12809" width="11.85546875" style="96" customWidth="1"/>
    <col min="12810" max="13056" width="9.140625" style="96"/>
    <col min="13057" max="13057" width="4.28515625" style="96" customWidth="1"/>
    <col min="13058" max="13058" width="49.28515625" style="96" customWidth="1"/>
    <col min="13059" max="13060" width="11.5703125" style="96" customWidth="1"/>
    <col min="13061" max="13063" width="10.140625" style="96" customWidth="1"/>
    <col min="13064" max="13064" width="9.140625" style="96"/>
    <col min="13065" max="13065" width="11.85546875" style="96" customWidth="1"/>
    <col min="13066" max="13312" width="9.140625" style="96"/>
    <col min="13313" max="13313" width="4.28515625" style="96" customWidth="1"/>
    <col min="13314" max="13314" width="49.28515625" style="96" customWidth="1"/>
    <col min="13315" max="13316" width="11.5703125" style="96" customWidth="1"/>
    <col min="13317" max="13319" width="10.140625" style="96" customWidth="1"/>
    <col min="13320" max="13320" width="9.140625" style="96"/>
    <col min="13321" max="13321" width="11.85546875" style="96" customWidth="1"/>
    <col min="13322" max="13568" width="9.140625" style="96"/>
    <col min="13569" max="13569" width="4.28515625" style="96" customWidth="1"/>
    <col min="13570" max="13570" width="49.28515625" style="96" customWidth="1"/>
    <col min="13571" max="13572" width="11.5703125" style="96" customWidth="1"/>
    <col min="13573" max="13575" width="10.140625" style="96" customWidth="1"/>
    <col min="13576" max="13576" width="9.140625" style="96"/>
    <col min="13577" max="13577" width="11.85546875" style="96" customWidth="1"/>
    <col min="13578" max="13824" width="9.140625" style="96"/>
    <col min="13825" max="13825" width="4.28515625" style="96" customWidth="1"/>
    <col min="13826" max="13826" width="49.28515625" style="96" customWidth="1"/>
    <col min="13827" max="13828" width="11.5703125" style="96" customWidth="1"/>
    <col min="13829" max="13831" width="10.140625" style="96" customWidth="1"/>
    <col min="13832" max="13832" width="9.140625" style="96"/>
    <col min="13833" max="13833" width="11.85546875" style="96" customWidth="1"/>
    <col min="13834" max="14080" width="9.140625" style="96"/>
    <col min="14081" max="14081" width="4.28515625" style="96" customWidth="1"/>
    <col min="14082" max="14082" width="49.28515625" style="96" customWidth="1"/>
    <col min="14083" max="14084" width="11.5703125" style="96" customWidth="1"/>
    <col min="14085" max="14087" width="10.140625" style="96" customWidth="1"/>
    <col min="14088" max="14088" width="9.140625" style="96"/>
    <col min="14089" max="14089" width="11.85546875" style="96" customWidth="1"/>
    <col min="14090" max="14336" width="9.140625" style="96"/>
    <col min="14337" max="14337" width="4.28515625" style="96" customWidth="1"/>
    <col min="14338" max="14338" width="49.28515625" style="96" customWidth="1"/>
    <col min="14339" max="14340" width="11.5703125" style="96" customWidth="1"/>
    <col min="14341" max="14343" width="10.140625" style="96" customWidth="1"/>
    <col min="14344" max="14344" width="9.140625" style="96"/>
    <col min="14345" max="14345" width="11.85546875" style="96" customWidth="1"/>
    <col min="14346" max="14592" width="9.140625" style="96"/>
    <col min="14593" max="14593" width="4.28515625" style="96" customWidth="1"/>
    <col min="14594" max="14594" width="49.28515625" style="96" customWidth="1"/>
    <col min="14595" max="14596" width="11.5703125" style="96" customWidth="1"/>
    <col min="14597" max="14599" width="10.140625" style="96" customWidth="1"/>
    <col min="14600" max="14600" width="9.140625" style="96"/>
    <col min="14601" max="14601" width="11.85546875" style="96" customWidth="1"/>
    <col min="14602" max="14848" width="9.140625" style="96"/>
    <col min="14849" max="14849" width="4.28515625" style="96" customWidth="1"/>
    <col min="14850" max="14850" width="49.28515625" style="96" customWidth="1"/>
    <col min="14851" max="14852" width="11.5703125" style="96" customWidth="1"/>
    <col min="14853" max="14855" width="10.140625" style="96" customWidth="1"/>
    <col min="14856" max="14856" width="9.140625" style="96"/>
    <col min="14857" max="14857" width="11.85546875" style="96" customWidth="1"/>
    <col min="14858" max="15104" width="9.140625" style="96"/>
    <col min="15105" max="15105" width="4.28515625" style="96" customWidth="1"/>
    <col min="15106" max="15106" width="49.28515625" style="96" customWidth="1"/>
    <col min="15107" max="15108" width="11.5703125" style="96" customWidth="1"/>
    <col min="15109" max="15111" width="10.140625" style="96" customWidth="1"/>
    <col min="15112" max="15112" width="9.140625" style="96"/>
    <col min="15113" max="15113" width="11.85546875" style="96" customWidth="1"/>
    <col min="15114" max="15360" width="9.140625" style="96"/>
    <col min="15361" max="15361" width="4.28515625" style="96" customWidth="1"/>
    <col min="15362" max="15362" width="49.28515625" style="96" customWidth="1"/>
    <col min="15363" max="15364" width="11.5703125" style="96" customWidth="1"/>
    <col min="15365" max="15367" width="10.140625" style="96" customWidth="1"/>
    <col min="15368" max="15368" width="9.140625" style="96"/>
    <col min="15369" max="15369" width="11.85546875" style="96" customWidth="1"/>
    <col min="15370" max="15616" width="9.140625" style="96"/>
    <col min="15617" max="15617" width="4.28515625" style="96" customWidth="1"/>
    <col min="15618" max="15618" width="49.28515625" style="96" customWidth="1"/>
    <col min="15619" max="15620" width="11.5703125" style="96" customWidth="1"/>
    <col min="15621" max="15623" width="10.140625" style="96" customWidth="1"/>
    <col min="15624" max="15624" width="9.140625" style="96"/>
    <col min="15625" max="15625" width="11.85546875" style="96" customWidth="1"/>
    <col min="15626" max="15872" width="9.140625" style="96"/>
    <col min="15873" max="15873" width="4.28515625" style="96" customWidth="1"/>
    <col min="15874" max="15874" width="49.28515625" style="96" customWidth="1"/>
    <col min="15875" max="15876" width="11.5703125" style="96" customWidth="1"/>
    <col min="15877" max="15879" width="10.140625" style="96" customWidth="1"/>
    <col min="15880" max="15880" width="9.140625" style="96"/>
    <col min="15881" max="15881" width="11.85546875" style="96" customWidth="1"/>
    <col min="15882" max="16128" width="9.140625" style="96"/>
    <col min="16129" max="16129" width="4.28515625" style="96" customWidth="1"/>
    <col min="16130" max="16130" width="49.28515625" style="96" customWidth="1"/>
    <col min="16131" max="16132" width="11.5703125" style="96" customWidth="1"/>
    <col min="16133" max="16135" width="10.140625" style="96" customWidth="1"/>
    <col min="16136" max="16136" width="9.140625" style="96"/>
    <col min="16137" max="16137" width="11.85546875" style="96" customWidth="1"/>
    <col min="16138" max="16384" width="9.140625" style="96"/>
  </cols>
  <sheetData>
    <row r="1" spans="1:9" ht="15">
      <c r="I1" s="122" t="s">
        <v>973</v>
      </c>
    </row>
    <row r="2" spans="1:9" ht="19.5" customHeight="1">
      <c r="A2" s="181" t="s">
        <v>974</v>
      </c>
      <c r="B2" s="181"/>
      <c r="C2" s="181"/>
      <c r="D2" s="181"/>
      <c r="E2" s="181"/>
      <c r="F2" s="181"/>
      <c r="G2" s="181"/>
      <c r="H2" s="181"/>
      <c r="I2" s="181"/>
    </row>
    <row r="3" spans="1:9">
      <c r="A3" s="135"/>
      <c r="B3" s="123"/>
      <c r="C3" s="136"/>
      <c r="D3" s="137"/>
      <c r="E3" s="123"/>
      <c r="F3" s="137"/>
      <c r="G3" s="137"/>
      <c r="H3" s="137"/>
      <c r="I3" s="138"/>
    </row>
    <row r="5" spans="1:9" ht="18" customHeight="1">
      <c r="A5" s="139" t="s">
        <v>948</v>
      </c>
      <c r="B5" s="139" t="s">
        <v>76</v>
      </c>
      <c r="C5" s="140" t="s">
        <v>949</v>
      </c>
      <c r="D5" s="139"/>
      <c r="E5" s="139" t="s">
        <v>950</v>
      </c>
      <c r="F5" s="139"/>
      <c r="G5" s="139" t="s">
        <v>951</v>
      </c>
      <c r="H5" s="139"/>
      <c r="I5" s="141" t="s">
        <v>940</v>
      </c>
    </row>
    <row r="6" spans="1:9" ht="20.25" customHeight="1">
      <c r="A6" s="139"/>
      <c r="B6" s="139"/>
      <c r="C6" s="142" t="s">
        <v>952</v>
      </c>
      <c r="D6" s="143" t="s">
        <v>943</v>
      </c>
      <c r="E6" s="144" t="s">
        <v>952</v>
      </c>
      <c r="F6" s="143" t="s">
        <v>943</v>
      </c>
      <c r="G6" s="144"/>
      <c r="H6" s="143" t="s">
        <v>943</v>
      </c>
      <c r="I6" s="145" t="s">
        <v>943</v>
      </c>
    </row>
    <row r="7" spans="1:9" ht="48.75" customHeight="1">
      <c r="A7" s="144" t="s">
        <v>417</v>
      </c>
      <c r="B7" s="146" t="s">
        <v>953</v>
      </c>
      <c r="C7" s="147"/>
      <c r="D7" s="148"/>
      <c r="E7" s="149"/>
      <c r="F7" s="148"/>
      <c r="G7" s="148"/>
      <c r="H7" s="148"/>
      <c r="I7" s="141">
        <f t="shared" ref="I7:I9" si="0">+D7+F7+H7</f>
        <v>0</v>
      </c>
    </row>
    <row r="8" spans="1:9" ht="37.5" customHeight="1">
      <c r="A8" s="144" t="s">
        <v>418</v>
      </c>
      <c r="B8" s="146" t="s">
        <v>954</v>
      </c>
      <c r="C8" s="147"/>
      <c r="D8" s="148"/>
      <c r="E8" s="149"/>
      <c r="F8" s="148"/>
      <c r="G8" s="148"/>
      <c r="H8" s="148"/>
      <c r="I8" s="141">
        <f t="shared" si="0"/>
        <v>0</v>
      </c>
    </row>
    <row r="9" spans="1:9" ht="33.75" customHeight="1">
      <c r="A9" s="144" t="s">
        <v>955</v>
      </c>
      <c r="B9" s="146" t="s">
        <v>956</v>
      </c>
      <c r="C9" s="147"/>
      <c r="D9" s="148"/>
      <c r="E9" s="149"/>
      <c r="F9" s="148"/>
      <c r="G9" s="148"/>
      <c r="H9" s="148"/>
      <c r="I9" s="141">
        <f t="shared" si="0"/>
        <v>0</v>
      </c>
    </row>
    <row r="10" spans="1:9" ht="15.75" customHeight="1">
      <c r="A10" s="144"/>
      <c r="B10" s="150" t="s">
        <v>957</v>
      </c>
      <c r="C10" s="142"/>
      <c r="D10" s="148"/>
      <c r="E10" s="89"/>
      <c r="F10" s="148"/>
      <c r="G10" s="151"/>
      <c r="H10" s="148"/>
      <c r="I10" s="141"/>
    </row>
    <row r="11" spans="1:9" ht="19.5" customHeight="1">
      <c r="A11" s="144"/>
      <c r="B11" s="150" t="s">
        <v>958</v>
      </c>
      <c r="C11" s="142"/>
      <c r="D11" s="148"/>
      <c r="E11" s="89"/>
      <c r="F11" s="148"/>
      <c r="G11" s="165"/>
      <c r="H11" s="148"/>
      <c r="I11" s="141"/>
    </row>
    <row r="12" spans="1:9" ht="19.5" customHeight="1">
      <c r="A12" s="144"/>
      <c r="B12" s="150" t="s">
        <v>959</v>
      </c>
      <c r="C12" s="142"/>
      <c r="D12" s="148"/>
      <c r="E12" s="144"/>
      <c r="F12" s="148"/>
      <c r="G12" s="151"/>
      <c r="H12" s="148"/>
      <c r="I12" s="141"/>
    </row>
    <row r="13" spans="1:9" ht="33.75" customHeight="1">
      <c r="A13" s="144" t="s">
        <v>960</v>
      </c>
      <c r="B13" s="146" t="s">
        <v>961</v>
      </c>
      <c r="C13" s="147"/>
      <c r="D13" s="148"/>
      <c r="E13" s="149"/>
      <c r="F13" s="148"/>
      <c r="G13" s="148"/>
      <c r="H13" s="148"/>
      <c r="I13" s="141"/>
    </row>
    <row r="14" spans="1:9" ht="25.5" customHeight="1">
      <c r="A14" s="144" t="s">
        <v>962</v>
      </c>
      <c r="B14" s="146" t="s">
        <v>963</v>
      </c>
      <c r="C14" s="147"/>
      <c r="D14" s="148"/>
      <c r="E14" s="149"/>
      <c r="F14" s="148"/>
      <c r="G14" s="148"/>
      <c r="H14" s="148"/>
      <c r="I14" s="141"/>
    </row>
    <row r="15" spans="1:9" s="119" customFormat="1" ht="32.25" customHeight="1">
      <c r="A15" s="152"/>
      <c r="B15" s="153" t="s">
        <v>942</v>
      </c>
      <c r="C15" s="154">
        <f t="shared" ref="C15:D15" si="1">SUM(C7:C14)</f>
        <v>0</v>
      </c>
      <c r="D15" s="141">
        <f t="shared" si="1"/>
        <v>0</v>
      </c>
      <c r="E15" s="141"/>
      <c r="F15" s="141"/>
      <c r="G15" s="141"/>
      <c r="H15" s="141"/>
      <c r="I15" s="141"/>
    </row>
    <row r="16" spans="1:9">
      <c r="B16" s="155"/>
    </row>
    <row r="17" spans="2:2">
      <c r="B17" s="155"/>
    </row>
    <row r="18" spans="2:2">
      <c r="B18" s="155"/>
    </row>
  </sheetData>
  <mergeCells count="1">
    <mergeCell ref="A2:I2"/>
  </mergeCells>
  <printOptions horizontalCentered="1"/>
  <pageMargins left="0.43307086614173229" right="0.59055118110236227" top="0.98425196850393704" bottom="0.98425196850393704" header="0.51181102362204722" footer="0.51181102362204722"/>
  <pageSetup paperSize="9" scale="67" orientation="portrait" horizontalDpi="300" verticalDpi="300" r:id="rId1"/>
  <headerFooter alignWithMargins="0">
    <oddHeader xml:space="preserve">&amp;LOrdacsehi Község Önkormányzat
2015. évi költségvetési rendelete&amp;R&amp;"Arial,Félkövér"&amp;8 </oddHead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G9"/>
  <sheetViews>
    <sheetView view="pageBreakPreview" zoomScaleSheetLayoutView="100" workbookViewId="0">
      <selection activeCell="O23" sqref="O23:P23"/>
    </sheetView>
  </sheetViews>
  <sheetFormatPr defaultRowHeight="12.75"/>
  <cols>
    <col min="1" max="1" width="14.140625" style="1" customWidth="1"/>
    <col min="2" max="2" width="22.140625" style="1" bestFit="1" customWidth="1"/>
    <col min="3" max="256" width="9.140625" style="1"/>
    <col min="257" max="257" width="14.140625" style="1" customWidth="1"/>
    <col min="258" max="258" width="22.140625" style="1" bestFit="1" customWidth="1"/>
    <col min="259" max="512" width="9.140625" style="1"/>
    <col min="513" max="513" width="14.140625" style="1" customWidth="1"/>
    <col min="514" max="514" width="22.140625" style="1" bestFit="1" customWidth="1"/>
    <col min="515" max="768" width="9.140625" style="1"/>
    <col min="769" max="769" width="14.140625" style="1" customWidth="1"/>
    <col min="770" max="770" width="22.140625" style="1" bestFit="1" customWidth="1"/>
    <col min="771" max="1024" width="9.140625" style="1"/>
    <col min="1025" max="1025" width="14.140625" style="1" customWidth="1"/>
    <col min="1026" max="1026" width="22.140625" style="1" bestFit="1" customWidth="1"/>
    <col min="1027" max="1280" width="9.140625" style="1"/>
    <col min="1281" max="1281" width="14.140625" style="1" customWidth="1"/>
    <col min="1282" max="1282" width="22.140625" style="1" bestFit="1" customWidth="1"/>
    <col min="1283" max="1536" width="9.140625" style="1"/>
    <col min="1537" max="1537" width="14.140625" style="1" customWidth="1"/>
    <col min="1538" max="1538" width="22.140625" style="1" bestFit="1" customWidth="1"/>
    <col min="1539" max="1792" width="9.140625" style="1"/>
    <col min="1793" max="1793" width="14.140625" style="1" customWidth="1"/>
    <col min="1794" max="1794" width="22.140625" style="1" bestFit="1" customWidth="1"/>
    <col min="1795" max="2048" width="9.140625" style="1"/>
    <col min="2049" max="2049" width="14.140625" style="1" customWidth="1"/>
    <col min="2050" max="2050" width="22.140625" style="1" bestFit="1" customWidth="1"/>
    <col min="2051" max="2304" width="9.140625" style="1"/>
    <col min="2305" max="2305" width="14.140625" style="1" customWidth="1"/>
    <col min="2306" max="2306" width="22.140625" style="1" bestFit="1" customWidth="1"/>
    <col min="2307" max="2560" width="9.140625" style="1"/>
    <col min="2561" max="2561" width="14.140625" style="1" customWidth="1"/>
    <col min="2562" max="2562" width="22.140625" style="1" bestFit="1" customWidth="1"/>
    <col min="2563" max="2816" width="9.140625" style="1"/>
    <col min="2817" max="2817" width="14.140625" style="1" customWidth="1"/>
    <col min="2818" max="2818" width="22.140625" style="1" bestFit="1" customWidth="1"/>
    <col min="2819" max="3072" width="9.140625" style="1"/>
    <col min="3073" max="3073" width="14.140625" style="1" customWidth="1"/>
    <col min="3074" max="3074" width="22.140625" style="1" bestFit="1" customWidth="1"/>
    <col min="3075" max="3328" width="9.140625" style="1"/>
    <col min="3329" max="3329" width="14.140625" style="1" customWidth="1"/>
    <col min="3330" max="3330" width="22.140625" style="1" bestFit="1" customWidth="1"/>
    <col min="3331" max="3584" width="9.140625" style="1"/>
    <col min="3585" max="3585" width="14.140625" style="1" customWidth="1"/>
    <col min="3586" max="3586" width="22.140625" style="1" bestFit="1" customWidth="1"/>
    <col min="3587" max="3840" width="9.140625" style="1"/>
    <col min="3841" max="3841" width="14.140625" style="1" customWidth="1"/>
    <col min="3842" max="3842" width="22.140625" style="1" bestFit="1" customWidth="1"/>
    <col min="3843" max="4096" width="9.140625" style="1"/>
    <col min="4097" max="4097" width="14.140625" style="1" customWidth="1"/>
    <col min="4098" max="4098" width="22.140625" style="1" bestFit="1" customWidth="1"/>
    <col min="4099" max="4352" width="9.140625" style="1"/>
    <col min="4353" max="4353" width="14.140625" style="1" customWidth="1"/>
    <col min="4354" max="4354" width="22.140625" style="1" bestFit="1" customWidth="1"/>
    <col min="4355" max="4608" width="9.140625" style="1"/>
    <col min="4609" max="4609" width="14.140625" style="1" customWidth="1"/>
    <col min="4610" max="4610" width="22.140625" style="1" bestFit="1" customWidth="1"/>
    <col min="4611" max="4864" width="9.140625" style="1"/>
    <col min="4865" max="4865" width="14.140625" style="1" customWidth="1"/>
    <col min="4866" max="4866" width="22.140625" style="1" bestFit="1" customWidth="1"/>
    <col min="4867" max="5120" width="9.140625" style="1"/>
    <col min="5121" max="5121" width="14.140625" style="1" customWidth="1"/>
    <col min="5122" max="5122" width="22.140625" style="1" bestFit="1" customWidth="1"/>
    <col min="5123" max="5376" width="9.140625" style="1"/>
    <col min="5377" max="5377" width="14.140625" style="1" customWidth="1"/>
    <col min="5378" max="5378" width="22.140625" style="1" bestFit="1" customWidth="1"/>
    <col min="5379" max="5632" width="9.140625" style="1"/>
    <col min="5633" max="5633" width="14.140625" style="1" customWidth="1"/>
    <col min="5634" max="5634" width="22.140625" style="1" bestFit="1" customWidth="1"/>
    <col min="5635" max="5888" width="9.140625" style="1"/>
    <col min="5889" max="5889" width="14.140625" style="1" customWidth="1"/>
    <col min="5890" max="5890" width="22.140625" style="1" bestFit="1" customWidth="1"/>
    <col min="5891" max="6144" width="9.140625" style="1"/>
    <col min="6145" max="6145" width="14.140625" style="1" customWidth="1"/>
    <col min="6146" max="6146" width="22.140625" style="1" bestFit="1" customWidth="1"/>
    <col min="6147" max="6400" width="9.140625" style="1"/>
    <col min="6401" max="6401" width="14.140625" style="1" customWidth="1"/>
    <col min="6402" max="6402" width="22.140625" style="1" bestFit="1" customWidth="1"/>
    <col min="6403" max="6656" width="9.140625" style="1"/>
    <col min="6657" max="6657" width="14.140625" style="1" customWidth="1"/>
    <col min="6658" max="6658" width="22.140625" style="1" bestFit="1" customWidth="1"/>
    <col min="6659" max="6912" width="9.140625" style="1"/>
    <col min="6913" max="6913" width="14.140625" style="1" customWidth="1"/>
    <col min="6914" max="6914" width="22.140625" style="1" bestFit="1" customWidth="1"/>
    <col min="6915" max="7168" width="9.140625" style="1"/>
    <col min="7169" max="7169" width="14.140625" style="1" customWidth="1"/>
    <col min="7170" max="7170" width="22.140625" style="1" bestFit="1" customWidth="1"/>
    <col min="7171" max="7424" width="9.140625" style="1"/>
    <col min="7425" max="7425" width="14.140625" style="1" customWidth="1"/>
    <col min="7426" max="7426" width="22.140625" style="1" bestFit="1" customWidth="1"/>
    <col min="7427" max="7680" width="9.140625" style="1"/>
    <col min="7681" max="7681" width="14.140625" style="1" customWidth="1"/>
    <col min="7682" max="7682" width="22.140625" style="1" bestFit="1" customWidth="1"/>
    <col min="7683" max="7936" width="9.140625" style="1"/>
    <col min="7937" max="7937" width="14.140625" style="1" customWidth="1"/>
    <col min="7938" max="7938" width="22.140625" style="1" bestFit="1" customWidth="1"/>
    <col min="7939" max="8192" width="9.140625" style="1"/>
    <col min="8193" max="8193" width="14.140625" style="1" customWidth="1"/>
    <col min="8194" max="8194" width="22.140625" style="1" bestFit="1" customWidth="1"/>
    <col min="8195" max="8448" width="9.140625" style="1"/>
    <col min="8449" max="8449" width="14.140625" style="1" customWidth="1"/>
    <col min="8450" max="8450" width="22.140625" style="1" bestFit="1" customWidth="1"/>
    <col min="8451" max="8704" width="9.140625" style="1"/>
    <col min="8705" max="8705" width="14.140625" style="1" customWidth="1"/>
    <col min="8706" max="8706" width="22.140625" style="1" bestFit="1" customWidth="1"/>
    <col min="8707" max="8960" width="9.140625" style="1"/>
    <col min="8961" max="8961" width="14.140625" style="1" customWidth="1"/>
    <col min="8962" max="8962" width="22.140625" style="1" bestFit="1" customWidth="1"/>
    <col min="8963" max="9216" width="9.140625" style="1"/>
    <col min="9217" max="9217" width="14.140625" style="1" customWidth="1"/>
    <col min="9218" max="9218" width="22.140625" style="1" bestFit="1" customWidth="1"/>
    <col min="9219" max="9472" width="9.140625" style="1"/>
    <col min="9473" max="9473" width="14.140625" style="1" customWidth="1"/>
    <col min="9474" max="9474" width="22.140625" style="1" bestFit="1" customWidth="1"/>
    <col min="9475" max="9728" width="9.140625" style="1"/>
    <col min="9729" max="9729" width="14.140625" style="1" customWidth="1"/>
    <col min="9730" max="9730" width="22.140625" style="1" bestFit="1" customWidth="1"/>
    <col min="9731" max="9984" width="9.140625" style="1"/>
    <col min="9985" max="9985" width="14.140625" style="1" customWidth="1"/>
    <col min="9986" max="9986" width="22.140625" style="1" bestFit="1" customWidth="1"/>
    <col min="9987" max="10240" width="9.140625" style="1"/>
    <col min="10241" max="10241" width="14.140625" style="1" customWidth="1"/>
    <col min="10242" max="10242" width="22.140625" style="1" bestFit="1" customWidth="1"/>
    <col min="10243" max="10496" width="9.140625" style="1"/>
    <col min="10497" max="10497" width="14.140625" style="1" customWidth="1"/>
    <col min="10498" max="10498" width="22.140625" style="1" bestFit="1" customWidth="1"/>
    <col min="10499" max="10752" width="9.140625" style="1"/>
    <col min="10753" max="10753" width="14.140625" style="1" customWidth="1"/>
    <col min="10754" max="10754" width="22.140625" style="1" bestFit="1" customWidth="1"/>
    <col min="10755" max="11008" width="9.140625" style="1"/>
    <col min="11009" max="11009" width="14.140625" style="1" customWidth="1"/>
    <col min="11010" max="11010" width="22.140625" style="1" bestFit="1" customWidth="1"/>
    <col min="11011" max="11264" width="9.140625" style="1"/>
    <col min="11265" max="11265" width="14.140625" style="1" customWidth="1"/>
    <col min="11266" max="11266" width="22.140625" style="1" bestFit="1" customWidth="1"/>
    <col min="11267" max="11520" width="9.140625" style="1"/>
    <col min="11521" max="11521" width="14.140625" style="1" customWidth="1"/>
    <col min="11522" max="11522" width="22.140625" style="1" bestFit="1" customWidth="1"/>
    <col min="11523" max="11776" width="9.140625" style="1"/>
    <col min="11777" max="11777" width="14.140625" style="1" customWidth="1"/>
    <col min="11778" max="11778" width="22.140625" style="1" bestFit="1" customWidth="1"/>
    <col min="11779" max="12032" width="9.140625" style="1"/>
    <col min="12033" max="12033" width="14.140625" style="1" customWidth="1"/>
    <col min="12034" max="12034" width="22.140625" style="1" bestFit="1" customWidth="1"/>
    <col min="12035" max="12288" width="9.140625" style="1"/>
    <col min="12289" max="12289" width="14.140625" style="1" customWidth="1"/>
    <col min="12290" max="12290" width="22.140625" style="1" bestFit="1" customWidth="1"/>
    <col min="12291" max="12544" width="9.140625" style="1"/>
    <col min="12545" max="12545" width="14.140625" style="1" customWidth="1"/>
    <col min="12546" max="12546" width="22.140625" style="1" bestFit="1" customWidth="1"/>
    <col min="12547" max="12800" width="9.140625" style="1"/>
    <col min="12801" max="12801" width="14.140625" style="1" customWidth="1"/>
    <col min="12802" max="12802" width="22.140625" style="1" bestFit="1" customWidth="1"/>
    <col min="12803" max="13056" width="9.140625" style="1"/>
    <col min="13057" max="13057" width="14.140625" style="1" customWidth="1"/>
    <col min="13058" max="13058" width="22.140625" style="1" bestFit="1" customWidth="1"/>
    <col min="13059" max="13312" width="9.140625" style="1"/>
    <col min="13313" max="13313" width="14.140625" style="1" customWidth="1"/>
    <col min="13314" max="13314" width="22.140625" style="1" bestFit="1" customWidth="1"/>
    <col min="13315" max="13568" width="9.140625" style="1"/>
    <col min="13569" max="13569" width="14.140625" style="1" customWidth="1"/>
    <col min="13570" max="13570" width="22.140625" style="1" bestFit="1" customWidth="1"/>
    <col min="13571" max="13824" width="9.140625" style="1"/>
    <col min="13825" max="13825" width="14.140625" style="1" customWidth="1"/>
    <col min="13826" max="13826" width="22.140625" style="1" bestFit="1" customWidth="1"/>
    <col min="13827" max="14080" width="9.140625" style="1"/>
    <col min="14081" max="14081" width="14.140625" style="1" customWidth="1"/>
    <col min="14082" max="14082" width="22.140625" style="1" bestFit="1" customWidth="1"/>
    <col min="14083" max="14336" width="9.140625" style="1"/>
    <col min="14337" max="14337" width="14.140625" style="1" customWidth="1"/>
    <col min="14338" max="14338" width="22.140625" style="1" bestFit="1" customWidth="1"/>
    <col min="14339" max="14592" width="9.140625" style="1"/>
    <col min="14593" max="14593" width="14.140625" style="1" customWidth="1"/>
    <col min="14594" max="14594" width="22.140625" style="1" bestFit="1" customWidth="1"/>
    <col min="14595" max="14848" width="9.140625" style="1"/>
    <col min="14849" max="14849" width="14.140625" style="1" customWidth="1"/>
    <col min="14850" max="14850" width="22.140625" style="1" bestFit="1" customWidth="1"/>
    <col min="14851" max="15104" width="9.140625" style="1"/>
    <col min="15105" max="15105" width="14.140625" style="1" customWidth="1"/>
    <col min="15106" max="15106" width="22.140625" style="1" bestFit="1" customWidth="1"/>
    <col min="15107" max="15360" width="9.140625" style="1"/>
    <col min="15361" max="15361" width="14.140625" style="1" customWidth="1"/>
    <col min="15362" max="15362" width="22.140625" style="1" bestFit="1" customWidth="1"/>
    <col min="15363" max="15616" width="9.140625" style="1"/>
    <col min="15617" max="15617" width="14.140625" style="1" customWidth="1"/>
    <col min="15618" max="15618" width="22.140625" style="1" bestFit="1" customWidth="1"/>
    <col min="15619" max="15872" width="9.140625" style="1"/>
    <col min="15873" max="15873" width="14.140625" style="1" customWidth="1"/>
    <col min="15874" max="15874" width="22.140625" style="1" bestFit="1" customWidth="1"/>
    <col min="15875" max="16128" width="9.140625" style="1"/>
    <col min="16129" max="16129" width="14.140625" style="1" customWidth="1"/>
    <col min="16130" max="16130" width="22.140625" style="1" bestFit="1" customWidth="1"/>
    <col min="16131" max="16384" width="9.140625" style="1"/>
  </cols>
  <sheetData>
    <row r="1" spans="1:7">
      <c r="A1" s="157"/>
      <c r="B1" s="157"/>
      <c r="G1" s="158" t="s">
        <v>964</v>
      </c>
    </row>
    <row r="2" spans="1:7">
      <c r="A2" s="157"/>
      <c r="B2" s="157"/>
      <c r="G2" s="158"/>
    </row>
    <row r="3" spans="1:7" ht="21.75" customHeight="1">
      <c r="A3" s="182" t="s">
        <v>965</v>
      </c>
      <c r="B3" s="182"/>
      <c r="C3" s="182"/>
      <c r="D3" s="182"/>
      <c r="E3" s="182"/>
      <c r="F3" s="182"/>
      <c r="G3" s="182"/>
    </row>
    <row r="4" spans="1:7">
      <c r="A4" s="157"/>
      <c r="B4" s="157"/>
      <c r="C4" s="157"/>
      <c r="D4" s="157"/>
      <c r="E4" s="157"/>
      <c r="F4" s="157"/>
      <c r="G4" s="157"/>
    </row>
    <row r="5" spans="1:7" s="159" customFormat="1" ht="20.25" customHeight="1">
      <c r="A5" s="169"/>
      <c r="B5" s="169" t="s">
        <v>76</v>
      </c>
      <c r="C5" s="170" t="s">
        <v>966</v>
      </c>
      <c r="D5" s="170" t="s">
        <v>967</v>
      </c>
      <c r="E5" s="170" t="s">
        <v>968</v>
      </c>
      <c r="F5" s="170" t="s">
        <v>969</v>
      </c>
      <c r="G5" s="170" t="s">
        <v>970</v>
      </c>
    </row>
    <row r="6" spans="1:7" ht="22.5" customHeight="1">
      <c r="A6" s="171"/>
      <c r="B6" s="171"/>
      <c r="C6" s="172"/>
      <c r="D6" s="172"/>
      <c r="E6" s="172"/>
      <c r="F6" s="172"/>
      <c r="G6" s="172"/>
    </row>
    <row r="7" spans="1:7">
      <c r="C7" s="8"/>
      <c r="D7" s="8"/>
      <c r="E7" s="8"/>
      <c r="F7" s="8"/>
      <c r="G7" s="8"/>
    </row>
    <row r="8" spans="1:7">
      <c r="C8" s="8"/>
      <c r="D8" s="8"/>
      <c r="E8" s="8"/>
      <c r="F8" s="8"/>
      <c r="G8" s="8"/>
    </row>
    <row r="9" spans="1:7">
      <c r="C9" s="8"/>
      <c r="D9" s="8"/>
      <c r="E9" s="8"/>
      <c r="F9" s="8"/>
      <c r="G9" s="8"/>
    </row>
  </sheetData>
  <mergeCells count="1">
    <mergeCell ref="A3:G3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&amp;LOrdacsehi Község Önkormányzat
2015. évi költségvetési rendelete&amp;RÉrték típus: Ezer Forint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10</vt:i4>
      </vt:variant>
    </vt:vector>
  </HeadingPairs>
  <TitlesOfParts>
    <vt:vector size="19" baseType="lpstr">
      <vt:lpstr>címrend</vt:lpstr>
      <vt:lpstr>össz</vt:lpstr>
      <vt:lpstr>ÖNK</vt:lpstr>
      <vt:lpstr>ovi</vt:lpstr>
      <vt:lpstr>Felhalmozás</vt:lpstr>
      <vt:lpstr>létszám</vt:lpstr>
      <vt:lpstr>eu</vt:lpstr>
      <vt:lpstr>ktett</vt:lpstr>
      <vt:lpstr>többéves</vt:lpstr>
      <vt:lpstr>Felhalmozás!Nyomtatási_cím</vt:lpstr>
      <vt:lpstr>ÖNK!Nyomtatási_cím</vt:lpstr>
      <vt:lpstr>össz!Nyomtatási_cím</vt:lpstr>
      <vt:lpstr>címrend!Nyomtatási_terület</vt:lpstr>
      <vt:lpstr>eu!Nyomtatási_terület</vt:lpstr>
      <vt:lpstr>Felhalmozás!Nyomtatási_terület</vt:lpstr>
      <vt:lpstr>létszám!Nyomtatási_terület</vt:lpstr>
      <vt:lpstr>ovi!Nyomtatási_terület</vt:lpstr>
      <vt:lpstr>ÖNK!Nyomtatási_terület</vt:lpstr>
      <vt:lpstr>össz!Nyomtatási_terület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2015. évi költségvetés módosítása</dc:title>
  <dc:creator>vcsere</dc:creator>
  <cp:lastModifiedBy>PC2</cp:lastModifiedBy>
  <cp:lastPrinted>2016-04-27T07:14:08Z</cp:lastPrinted>
  <dcterms:created xsi:type="dcterms:W3CDTF">2010-05-29T08:47:41Z</dcterms:created>
  <dcterms:modified xsi:type="dcterms:W3CDTF">2016-04-27T07:14:37Z</dcterms:modified>
</cp:coreProperties>
</file>